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工作任务事项" sheetId="1" r:id="rId1"/>
    <sheet name="现有人员" sheetId="4" r:id="rId2"/>
    <sheet name="工作任务分析" sheetId="2" r:id="rId3"/>
  </sheets>
  <definedNames>
    <definedName name="_xlnm._FilterDatabase" localSheetId="0" hidden="1">工作任务事项!$A$2:$T$112</definedName>
    <definedName name="_xlnm._FilterDatabase" localSheetId="1" hidden="1">现有人员!$A$8:$L$23</definedName>
  </definedNames>
  <calcPr calcId="144525"/>
</workbook>
</file>

<file path=xl/comments1.xml><?xml version="1.0" encoding="utf-8"?>
<comments xmlns="http://schemas.openxmlformats.org/spreadsheetml/2006/main">
  <authors>
    <author>office在线编辑</author>
  </authors>
  <commentList>
    <comment ref="D10" authorId="0">
      <text>
        <r>
          <rPr>
            <b/>
            <sz val="9"/>
            <rFont val="宋体"/>
            <charset val="134"/>
          </rPr>
          <t>office在线编辑:</t>
        </r>
        <r>
          <rPr>
            <sz val="9"/>
            <rFont val="宋体"/>
            <charset val="134"/>
          </rPr>
          <t xml:space="preserve">
不含刘林峰、黄江霞</t>
        </r>
      </text>
    </comment>
  </commentList>
</comments>
</file>

<file path=xl/sharedStrings.xml><?xml version="1.0" encoding="utf-8"?>
<sst xmlns="http://schemas.openxmlformats.org/spreadsheetml/2006/main" count="691" uniqueCount="283">
  <si>
    <t>资源开发事业部工作任务事项</t>
  </si>
  <si>
    <t>序号</t>
  </si>
  <si>
    <t>部门职责</t>
  </si>
  <si>
    <t>工作事项</t>
  </si>
  <si>
    <t>工作任务</t>
  </si>
  <si>
    <t>重要性（100%）</t>
  </si>
  <si>
    <t>难易度（100%）</t>
  </si>
  <si>
    <t>绩效系数</t>
  </si>
  <si>
    <t xml:space="preserve"> 每项工作所需时间</t>
  </si>
  <si>
    <t>总有效工时</t>
  </si>
  <si>
    <t>总有效工时绩效点数</t>
  </si>
  <si>
    <t>责任岗位</t>
  </si>
  <si>
    <t>分值</t>
  </si>
  <si>
    <t>公司重要（权重20%）</t>
  </si>
  <si>
    <t>部门重要（权重30%）</t>
  </si>
  <si>
    <t>常规（权重50%）</t>
  </si>
  <si>
    <t>困难（权重20%）</t>
  </si>
  <si>
    <t>一般（权重30%）</t>
  </si>
  <si>
    <t>容易（权重50%）</t>
  </si>
  <si>
    <t>发生时段</t>
  </si>
  <si>
    <t>发生频次</t>
  </si>
  <si>
    <t>有效工时（小时）</t>
  </si>
  <si>
    <t>2分</t>
  </si>
  <si>
    <t>1.5分</t>
  </si>
  <si>
    <t>1分</t>
  </si>
  <si>
    <t>即：工作重要性*难易度</t>
  </si>
  <si>
    <t>月季年</t>
  </si>
  <si>
    <t>折算</t>
  </si>
  <si>
    <t>在时段内发生的次数</t>
  </si>
  <si>
    <t>每次工作需要的时间</t>
  </si>
  <si>
    <t>即：发生频次*有效工时*发生时段</t>
  </si>
  <si>
    <t>即：总有效工时*绩效系数</t>
  </si>
  <si>
    <t>主任</t>
  </si>
  <si>
    <t>建章立制</t>
  </si>
  <si>
    <t>制度
修订
完善</t>
  </si>
  <si>
    <t>负责公司市场、资源开发体系建设及管理，总体构思,陈列大纲，组织部门人员拟稿相关管理办法及实施细则</t>
  </si>
  <si>
    <t>A</t>
  </si>
  <si>
    <t>对拟稿进行修订与完善</t>
  </si>
  <si>
    <t>报送公司领导审阅，组织上会审批</t>
  </si>
  <si>
    <t>对全公司进行制度宣贯与阐释</t>
  </si>
  <si>
    <t>市场及资源
开发管理</t>
  </si>
  <si>
    <t>战略规划</t>
  </si>
  <si>
    <t>制定公司市场及资源板块中、长期开发规划</t>
  </si>
  <si>
    <t>制定年度重点跟踪目标市场及履约资源的开发计划</t>
  </si>
  <si>
    <t>资源库及资源平台</t>
  </si>
  <si>
    <t>对公司资源库、资源平台建设进行督导管理，分析运用库内数据，为公司市场开发及项目运营决策提供支持。</t>
  </si>
  <si>
    <t>组织部门人员，着力推广公司工程物资资源平台。</t>
  </si>
  <si>
    <t>工作维护</t>
  </si>
  <si>
    <t>负责市场、资源开发体系的建设及客户、资源方关系维护方针的制定。</t>
  </si>
  <si>
    <t>部门管理与
工作服务</t>
  </si>
  <si>
    <t>管理服务</t>
  </si>
  <si>
    <t>部门工作分工及审核</t>
  </si>
  <si>
    <t>对上如实汇报工作、贯彻执行决议，对下及时引导解决问题、服务落于实处。</t>
  </si>
  <si>
    <t>对接上级单位市场、资源开发管理相关工作。</t>
  </si>
  <si>
    <t>负责公司资源开发人才培养计划目标的实施。</t>
  </si>
  <si>
    <t>领导交办其他事项</t>
  </si>
  <si>
    <t>紧急、突发、临时性工作</t>
  </si>
  <si>
    <t>经营性成本管控</t>
  </si>
  <si>
    <t>参与公司成本管理体系建设、拟稿或修订经营性成本控制管理办法及相关实施细则</t>
  </si>
  <si>
    <t>√</t>
  </si>
  <si>
    <t>年</t>
  </si>
  <si>
    <t>B</t>
  </si>
  <si>
    <t>投标报价
（内部协调项目询比价）阶段
成本测算</t>
  </si>
  <si>
    <t>负责收集项目所在地当前市场资源</t>
  </si>
  <si>
    <t>月</t>
  </si>
  <si>
    <t>C-1</t>
  </si>
  <si>
    <t>汇总整理收集的资源成本，形成询比价表，择优选择履约资源方</t>
  </si>
  <si>
    <t>D</t>
  </si>
  <si>
    <t>定量分析历史同质项目成本构成及价格水平，稽核资源成本合理性</t>
  </si>
  <si>
    <t>E-2</t>
  </si>
  <si>
    <t>根据招标项目结算模式及预测依据资料，结合预测期变化因素，编制《成本分析表》，求出成本费用预测值为公司报价决策提供参考依据</t>
  </si>
  <si>
    <t>C</t>
  </si>
  <si>
    <t>目标项目开标后，根据开标结果进行分析，验证成本预测的准确性</t>
  </si>
  <si>
    <t>B-3</t>
  </si>
  <si>
    <t>项目运营过程中资源优化或采购结构调整的相关审核工作</t>
  </si>
  <si>
    <t>收集拟优化或调整的成本价格、资质文件等相关资料</t>
  </si>
  <si>
    <t>根据新资源方的成本价格及采购模式，核定其成本考核指标。</t>
  </si>
  <si>
    <t>成果优化采购立项，部门初审后报公司各职能部门及相关领导审批</t>
  </si>
  <si>
    <t>根据新资源方的成本价格及采购模式，建议公司调整相关项目的成本考核指标。</t>
  </si>
  <si>
    <t>运营费用控制</t>
  </si>
  <si>
    <t>项目运营中所有费用支出必须遵守审批程序，严格执行公司授予的审批权限，由资源开发事业部对房屋租赁退租、运营类费用的支付予以审批</t>
  </si>
  <si>
    <t>关于运营费用标准的调整，由各单位负责人据实将情况简要告知资源开发事业部，由资源开发事业部根据获取的项目运营实际情况予以初步审核，并就需调整的运营费用类型，通知相关职能部门进行复核。</t>
  </si>
  <si>
    <t>成本管控论文</t>
  </si>
  <si>
    <t>收集各经营单位及本部门日常经营案例，撰写月度成本论文，报上级公司商务部</t>
  </si>
  <si>
    <t>E-1</t>
  </si>
  <si>
    <t>资源开发
管理</t>
  </si>
  <si>
    <t>参与公司资源开发体系建立、拟稿或修订资源开发管理办法及相关实施细则</t>
  </si>
  <si>
    <t>根据公司规划、战略部署、参与公司中、长期资源开发规划的制定，拟定初稿</t>
  </si>
  <si>
    <t>B-4</t>
  </si>
  <si>
    <t>参与年度重点履约资源的开发计划制定、拟定初稿</t>
  </si>
  <si>
    <t>资源信息收集</t>
  </si>
  <si>
    <t>收集、汇总、分析各单位对拟开发资源的相关要求，进行市场寻源，做好资源储备</t>
  </si>
  <si>
    <t>通过多种途径获取拟开发资源的联系信息</t>
  </si>
  <si>
    <t>资源
开发、策划、沟通、维护</t>
  </si>
  <si>
    <t>对拟开发的资源方进行实地调研，收集相关信息，初步筛选满足公司需要的资源方，并编制《考察调研报告》。</t>
  </si>
  <si>
    <t>B-2</t>
  </si>
  <si>
    <t>根据编制的《考察调研报告》，论证资源优异性。</t>
  </si>
  <si>
    <t>B-1</t>
  </si>
  <si>
    <t>资源方初审</t>
  </si>
  <si>
    <t>要求有合作意向的潜在资源方填写
《供应商基本情况登记表》。</t>
  </si>
  <si>
    <t>向资源方收集整理我公司所需的资质、资信等方面的证件。</t>
  </si>
  <si>
    <t>通过国家各类公众平台对资源方资信材料验证、复核、履约能力评估。</t>
  </si>
  <si>
    <t>资源方报批</t>
  </si>
  <si>
    <t>根据以上评审情况出具评审结论填写《供应商推荐审批表》。</t>
  </si>
  <si>
    <t>提交至公司相关职能部门复审，复审无误后报公司分管领导审批。</t>
  </si>
  <si>
    <t>资源方报批完成后，完成建档录入相关工作，将资源方相关资料及审批文件复印件交于公司相关管理部备案。</t>
  </si>
  <si>
    <t>资源方在物流公司工程物资资源平台内注册</t>
  </si>
  <si>
    <t>资源方报批完成后，将资源方基本信息物流公司工程物资资源平台内进行注册。</t>
  </si>
  <si>
    <t>资源方在中国能建电子平台库内注册</t>
  </si>
  <si>
    <t>指导资源方在中国能建电子采购平台按要求注册，收集注册资料</t>
  </si>
  <si>
    <t>按照平台注册要求，对资源方基本情况、制度建设、资源、项目管理、财务状况等进行全方位考察，填写《调研报告》。</t>
  </si>
  <si>
    <t>对资源方进行外部信用查询，完成《中国葛洲坝集团股份有限公司供应商注册申请表》，提交至公司相关职能部门复审，复审无误后报公司领导审批后报上级单位入库审核</t>
  </si>
  <si>
    <t>资源方的分类与分级</t>
  </si>
  <si>
    <t>结合公司业务性质，对资源方资质类别划分类别进行整理</t>
  </si>
  <si>
    <t>根据资源方自身实力、业绩及合作情况划分级别进行整理</t>
  </si>
  <si>
    <t>资源方的考核评价</t>
  </si>
  <si>
    <t>收集各经营单位对资源方的履约行为评价，形成《供应商履约行为记录表》。</t>
  </si>
  <si>
    <t>根据资源方考核评价通知，如实填写《供应商年度考评内容及评分表》</t>
  </si>
  <si>
    <t>汇总填报的信息,结合《供应商履约行为记录表》,按照管理要求对资源方进行综合评分与等级评定。</t>
  </si>
  <si>
    <t>形成资源方年度考核评价报告，报公司领导审批。</t>
  </si>
  <si>
    <t>根据考评结果调整资源方级别，并将考评结果及时告知资源方，形成闭环管理，对下一次的项目运营资源方评估提供决策提供依据。</t>
  </si>
  <si>
    <t>资源平台的信息、资质的录入、推广及维护管理</t>
  </si>
  <si>
    <t>根据部门开发的资源，梳理产品明细及价格政策并录入资源平台。</t>
  </si>
  <si>
    <t>资源平台在三峡建设公司的运用与推广，收集客户对于平台运用反馈，筛分汇总，分析论证。</t>
  </si>
  <si>
    <t>资源方相关档案及资信资料的建档、保管、更新、维护，</t>
  </si>
  <si>
    <t>采购管理</t>
  </si>
  <si>
    <t>项目实施策划</t>
  </si>
  <si>
    <t>根据各经营单位提交的项目需求，结合市场及资源开发实情，编制项目实施策划，报送公司审批。</t>
  </si>
  <si>
    <t>采购立项</t>
  </si>
  <si>
    <t>按照公司分级授权履行采购立项审批程序</t>
  </si>
  <si>
    <t>采购限价</t>
  </si>
  <si>
    <t>根据项目采购实情，编制采购成本测算报告报送公司主管部门以便于其组织编制采购限价。</t>
  </si>
  <si>
    <t>会议审议</t>
  </si>
  <si>
    <t>根据决策系统会议审议及股东职权事项清单对拟签订合同准备上会议题资料，提交归口管理部门。</t>
  </si>
  <si>
    <t>招标采购工作</t>
  </si>
  <si>
    <t>负责招标全过程基础资料的起草及报送工作，包含采购立项、采购方案、招标文件、供应商入围、资格预审等工作。</t>
  </si>
  <si>
    <t>合规采购管理</t>
  </si>
  <si>
    <t>负责向各经营单位就资源开发全过程的资料、合同谈判、签约要点进行交底。</t>
  </si>
  <si>
    <t>根据前台各经营单位收集的业主需求计划，结合市场实情，在公司资源平台、合格供应商目录内落实履约资源。</t>
  </si>
  <si>
    <t>根据履约资源当期生产状况，结合购、销合同条款，组织供应；收集各经营单位需求计划转为资金计划报送财务，待资金支付后，协助经营单位根据项目实际需求向资源方下达采购订货单，督促其及时足量的送货至指定地点。</t>
  </si>
  <si>
    <t>集团、上级公司、物流公司关于合规性采购管理相关要求及精神的宣贯与研学</t>
  </si>
  <si>
    <t>参与公司市场开发体系建立、拟稿或修订市场开发管理办法及相关实施细则</t>
  </si>
  <si>
    <t>市场开发 管理</t>
  </si>
  <si>
    <t>项目信息申报与审批</t>
  </si>
  <si>
    <t>负责集团内外各大招采网项目招标信息搜集整理工作，筛选、初审市场开发信息。</t>
  </si>
  <si>
    <t>E</t>
  </si>
  <si>
    <t>三峡建设内部项目洽谈交接，获取项目部采购需求清单文件，及采购立项批复相关信息；集团外部项目市场初步寻源对接。</t>
  </si>
  <si>
    <t>申报及归档信息申报。</t>
  </si>
  <si>
    <t>确认项目开发负责人并收集项目开发工作小组名单。</t>
  </si>
  <si>
    <t>项目可行性分析、评审及立项</t>
  </si>
  <si>
    <t>通知项目开发负责人准备立项资料，并完成资料收集。</t>
  </si>
  <si>
    <t>初审立项资料、完成立项部门初审。</t>
  </si>
  <si>
    <t>发起专题会评审后报分管领导提请办公会审议，完成项目可行性分析、评审及立项事项（如需）；组织上报资料，并上报上级单位审批(若需）。</t>
  </si>
  <si>
    <t>整理立项资料及评审意见。</t>
  </si>
  <si>
    <t>项目投标工作</t>
  </si>
  <si>
    <t>办理标书购买金及投标保证金支付申请（按需）。</t>
  </si>
  <si>
    <t>通知项目开发负责人根据投标初次会工作清单准备资料，收集、初审投标初次会资料。</t>
  </si>
  <si>
    <t>组织投标初次会评审，组织上报资料，并上报上级单位审批。(若需）</t>
  </si>
  <si>
    <t>编写投标文件</t>
  </si>
  <si>
    <t>编写、初审、整理完善定标评审会上会资料，部门内部初审</t>
  </si>
  <si>
    <t>组织召开定标评审会。</t>
  </si>
  <si>
    <t>完成投标前投标文件审定流程。（初审及上报领导审核）</t>
  </si>
  <si>
    <t>协同项目开发负责人制作、签字、盖章、封标、上传及现场投递标书。</t>
  </si>
  <si>
    <t>线上/线下进行投递标书，线下投标需填写开标记录</t>
  </si>
  <si>
    <t>投标后评价、项目交底、归档及平台录入</t>
  </si>
  <si>
    <t>收集归档开标记录及投标后评价记录。</t>
  </si>
  <si>
    <t>通过平台线上、线下方式向职能部门及经营单位交底项目资料。</t>
  </si>
  <si>
    <t>整理“一项目一档案”资料，并完善平台。</t>
  </si>
  <si>
    <t>办理投标保证金退还手续。</t>
  </si>
  <si>
    <t>资源库的构建及管理</t>
  </si>
  <si>
    <t>根据已投标项目、在运营项目、完结项目各类数据的收集、汇总、筛分、分析，按照项目业主与资源方一一对应关系，分区域、按类别搭建公司资源库。</t>
  </si>
  <si>
    <t>C-2</t>
  </si>
  <si>
    <t>项目业主方、资源方资信的建档、保管、更新、维护。</t>
  </si>
  <si>
    <t>市场开发资质管理、市场及资源平台类网站的管理维护工作</t>
  </si>
  <si>
    <t>更新市场开发工作所需的相关最新资质。</t>
  </si>
  <si>
    <t>完成市场开发工作、资源采购价格政策，平台类网站的注册、续费及资料提交工作。</t>
  </si>
  <si>
    <t>市场及资源平台类网站的CA密匙管理。</t>
  </si>
  <si>
    <t>合同管理</t>
  </si>
  <si>
    <t>公文请示</t>
  </si>
  <si>
    <t>负责收集各经营单位关于经营性采购或运营等事项费用支出、公司市场开发相关工作需请示汇报事宜，并拟定请示报送公司分工领导进行审批。</t>
  </si>
  <si>
    <t>合同谈判、拟稿、评审、签订及平台录入工作</t>
  </si>
  <si>
    <t>拟稿公司所运营项目的采购及销售合同、长期性重点资源合同、战略合作协议。</t>
  </si>
  <si>
    <t>负责公司所运营项目的采购及销售合同、长期性重点资源合同、战略合作协议的谈判。</t>
  </si>
  <si>
    <t>负责公司所运营项目的采购及销售合同、长期性重点资源合同、战略合作协议初审并向各职能部门发起合同报送、审批。</t>
  </si>
  <si>
    <t>负责公司所运营项目的采购及销售合同、长期性重点资源合同、战略合作协议的用章申请、签字。</t>
  </si>
  <si>
    <t>经营性销售、采购、重点资源、重点项目的合同或战略合作协议原件及合同台账按月报送至归口管理部门备案。</t>
  </si>
  <si>
    <t>负责公司所运营项目的采购及销售合同、长期性重点资源合同、战略合作协议原件扫描、保管、平台录入</t>
  </si>
  <si>
    <t>平台合同维护、管理。（根据事业部调用需求对合同执行进行延期、变更调用状态的申请、增补标的物等）</t>
  </si>
  <si>
    <t>根据决策系统会议审议及股东职权事项清单对拟签订合同准备上会议题资料，提交至经营管理部报请上会</t>
  </si>
  <si>
    <t>办理履约保函或履约保证金申请流程，并建立相关台账。</t>
  </si>
  <si>
    <t>录入及维护工程物流云服务系统中客户资源板块。</t>
  </si>
  <si>
    <t>战略性工作</t>
  </si>
  <si>
    <t>市场开发</t>
  </si>
  <si>
    <t>负责三峡建设公司在建项目的前期筹备，以专业能力为项目物资采购提供专业建议。</t>
  </si>
  <si>
    <t>深度介入三峡建设公司目标项目的市场开发。</t>
  </si>
  <si>
    <t>项目运营</t>
  </si>
  <si>
    <t>负责公司资源维护型、运营周期短、模式简易型项目的运营维护工作。</t>
  </si>
  <si>
    <t>商务沟通及维护</t>
  </si>
  <si>
    <t>负责市场、资源开发工作中商务关系的维护。</t>
  </si>
  <si>
    <t>负责公司所属各项目运营中发生各类问题时，对业主方的沟通，对公司的汇报，并指导各经营单位解决相应问题。</t>
  </si>
  <si>
    <t>合计</t>
  </si>
  <si>
    <t>权重</t>
  </si>
  <si>
    <t>重要性</t>
  </si>
  <si>
    <t>难易度</t>
  </si>
  <si>
    <t>数量</t>
  </si>
  <si>
    <t>占比</t>
  </si>
  <si>
    <t>岗位有效工时与绩效点数标准、现有部门人数</t>
  </si>
  <si>
    <t>管理通道</t>
  </si>
  <si>
    <t>正职(M7)</t>
  </si>
  <si>
    <t>副职（M8)</t>
  </si>
  <si>
    <t>四级主管（M9）</t>
  </si>
  <si>
    <t>一级主办（M10）</t>
  </si>
  <si>
    <t>二级主办（M11）</t>
  </si>
  <si>
    <t>三级主办（M12）</t>
  </si>
  <si>
    <t>四级主办（M13）</t>
  </si>
  <si>
    <t>五级主办（M14）</t>
  </si>
  <si>
    <t>五级主办（M15）</t>
  </si>
  <si>
    <t>五级主办（M16）</t>
  </si>
  <si>
    <t>备注</t>
  </si>
  <si>
    <t>技能通道</t>
  </si>
  <si>
    <t>一级高级技师（S1)</t>
  </si>
  <si>
    <t>二级高级技师（S2)</t>
  </si>
  <si>
    <t>一级技师（S3)</t>
  </si>
  <si>
    <t>二级技师（S4)</t>
  </si>
  <si>
    <t>一级技术工人（S5)</t>
  </si>
  <si>
    <t>二级技术工人（S6)</t>
  </si>
  <si>
    <t>三级技术工人（S7)</t>
  </si>
  <si>
    <t>四级技术工人（S8)</t>
  </si>
  <si>
    <t>四级技术工人（S9)</t>
  </si>
  <si>
    <t>四级技术工人（S10)</t>
  </si>
  <si>
    <t>标准有效工时</t>
  </si>
  <si>
    <t>/</t>
  </si>
  <si>
    <t>2100-2200小时/岗</t>
  </si>
  <si>
    <t>2000-2100小时/岗</t>
  </si>
  <si>
    <t>1900-2000小时/岗</t>
  </si>
  <si>
    <t>1700-1900小时/岗</t>
  </si>
  <si>
    <t>1500-1700小时/岗</t>
  </si>
  <si>
    <t>1300-1500小时/岗</t>
  </si>
  <si>
    <t>1200-1300小时/岗</t>
  </si>
  <si>
    <t>1100-1200小时/岗</t>
  </si>
  <si>
    <t>标准绩效点数</t>
  </si>
  <si>
    <t>3750-3950点/岗</t>
  </si>
  <si>
    <t>3650-3850点/岗</t>
  </si>
  <si>
    <t>3470-3620点/岗</t>
  </si>
  <si>
    <t>3170-3220点/岗</t>
  </si>
  <si>
    <t>2890-2940点/岗</t>
  </si>
  <si>
    <t>2540-2590点/岗</t>
  </si>
  <si>
    <t>2100-2350点/岗</t>
  </si>
  <si>
    <t>2000-2150点/岗</t>
  </si>
  <si>
    <t>现有人数</t>
  </si>
  <si>
    <t>2022年</t>
  </si>
  <si>
    <t>部门各岗位绩效点数表（不含主任）</t>
  </si>
  <si>
    <t>绩效总点数</t>
  </si>
  <si>
    <t>平均工时</t>
  </si>
  <si>
    <t>平均绩效点数</t>
  </si>
  <si>
    <t>责任岗</t>
  </si>
  <si>
    <t>工时数</t>
  </si>
  <si>
    <t>绩效点数</t>
  </si>
  <si>
    <t>岗位工时数与平均工时对比</t>
  </si>
  <si>
    <t>岗位绩效点数与平均点数对比</t>
  </si>
  <si>
    <t>平均每日工时</t>
  </si>
  <si>
    <t>周慧</t>
  </si>
  <si>
    <t>胡君晶</t>
  </si>
  <si>
    <t>杨扬</t>
  </si>
  <si>
    <t>甘露</t>
  </si>
  <si>
    <t>马江</t>
  </si>
  <si>
    <t>徐圣威</t>
  </si>
  <si>
    <t>张弓</t>
  </si>
  <si>
    <t>谭艳</t>
  </si>
  <si>
    <t>程剑钊</t>
  </si>
  <si>
    <t>高宁</t>
  </si>
  <si>
    <t>蒋琳</t>
  </si>
  <si>
    <t>李兰兰</t>
  </si>
  <si>
    <t>资源开发事业部工作任务分析</t>
  </si>
  <si>
    <t>工作职责</t>
  </si>
  <si>
    <t>工作任务数量</t>
  </si>
  <si>
    <t>数量占比</t>
  </si>
  <si>
    <t>所需工时</t>
  </si>
  <si>
    <t>工时占比</t>
  </si>
  <si>
    <t>绩效占比</t>
  </si>
  <si>
    <t>资源开发管理</t>
  </si>
  <si>
    <t>市场开发管理</t>
  </si>
  <si>
    <t>小计</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</si>
</sst>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0_ "/>
  </numFmts>
  <fonts count="37">
    <font>
      <sz val="11"/>
      <color theme="1"/>
      <name val="宋体"/>
      <charset val="134"/>
      <scheme val="minor"/>
    </font>
    <font>
      <sz val="12"/>
      <color indexed="8"/>
      <name val="宋体"/>
      <charset val="134"/>
    </font>
    <font>
      <b/>
      <sz val="16"/>
      <color indexed="8"/>
      <name val="宋体"/>
      <charset val="134"/>
      <scheme val="minor"/>
    </font>
    <font>
      <b/>
      <sz val="12"/>
      <color indexed="8"/>
      <name val="宋体"/>
      <charset val="134"/>
    </font>
    <font>
      <sz val="12"/>
      <color indexed="8"/>
      <name val="宋体"/>
      <charset val="134"/>
      <scheme val="minor"/>
    </font>
    <font>
      <sz val="10"/>
      <color indexed="8"/>
      <name val="宋体"/>
      <charset val="134"/>
      <scheme val="minor"/>
    </font>
    <font>
      <sz val="16"/>
      <color indexed="8"/>
      <name val="小标宋"/>
      <charset val="134"/>
    </font>
    <font>
      <b/>
      <sz val="11"/>
      <color indexed="8"/>
      <name val="宋体"/>
      <charset val="134"/>
      <scheme val="minor"/>
    </font>
    <font>
      <sz val="10"/>
      <name val="宋体"/>
      <charset val="134"/>
      <scheme val="minor"/>
    </font>
    <font>
      <sz val="10"/>
      <color theme="1"/>
      <name val="宋体"/>
      <charset val="134"/>
      <scheme val="minor"/>
    </font>
    <font>
      <sz val="11"/>
      <name val="宋体"/>
      <charset val="134"/>
      <scheme val="minor"/>
    </font>
    <font>
      <sz val="12"/>
      <name val="宋体"/>
      <charset val="134"/>
      <scheme val="minor"/>
    </font>
    <font>
      <b/>
      <sz val="16"/>
      <name val="宋体"/>
      <charset val="134"/>
      <scheme val="minor"/>
    </font>
    <font>
      <sz val="11"/>
      <name val="宋体"/>
      <charset val="134"/>
    </font>
    <font>
      <sz val="11"/>
      <color theme="1"/>
      <name val="宋体"/>
      <charset val="134"/>
    </font>
    <font>
      <sz val="9"/>
      <name val="宋体"/>
      <charset val="134"/>
      <scheme val="minor"/>
    </font>
    <font>
      <sz val="11"/>
      <color rgb="FF9C0006"/>
      <name val="宋体"/>
      <charset val="0"/>
      <scheme val="minor"/>
    </font>
    <font>
      <sz val="11"/>
      <color rgb="FF3F3F76"/>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b/>
      <sz val="9"/>
      <name val="宋体"/>
      <charset val="134"/>
    </font>
    <font>
      <sz val="9"/>
      <name val="宋体"/>
      <charset val="134"/>
    </font>
  </fonts>
  <fills count="34">
    <fill>
      <patternFill patternType="none"/>
    </fill>
    <fill>
      <patternFill patternType="gray125"/>
    </fill>
    <fill>
      <patternFill patternType="solid">
        <fgColor rgb="FF92D050"/>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s>
  <borders count="3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8" borderId="0" applyNumberFormat="0" applyBorder="0" applyAlignment="0" applyProtection="0">
      <alignment vertical="center"/>
    </xf>
    <xf numFmtId="0" fontId="17" fillId="4" borderId="3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2"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19"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6" borderId="34" applyNumberFormat="0" applyFont="0" applyAlignment="0" applyProtection="0">
      <alignment vertical="center"/>
    </xf>
    <xf numFmtId="0" fontId="19" fillId="9"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35" applyNumberFormat="0" applyFill="0" applyAlignment="0" applyProtection="0">
      <alignment vertical="center"/>
    </xf>
    <xf numFmtId="0" fontId="28" fillId="0" borderId="35" applyNumberFormat="0" applyFill="0" applyAlignment="0" applyProtection="0">
      <alignment vertical="center"/>
    </xf>
    <xf numFmtId="0" fontId="19" fillId="20" borderId="0" applyNumberFormat="0" applyBorder="0" applyAlignment="0" applyProtection="0">
      <alignment vertical="center"/>
    </xf>
    <xf numFmtId="0" fontId="18" fillId="0" borderId="32" applyNumberFormat="0" applyFill="0" applyAlignment="0" applyProtection="0">
      <alignment vertical="center"/>
    </xf>
    <xf numFmtId="0" fontId="19" fillId="19" borderId="0" applyNumberFormat="0" applyBorder="0" applyAlignment="0" applyProtection="0">
      <alignment vertical="center"/>
    </xf>
    <xf numFmtId="0" fontId="30" fillId="21" borderId="36" applyNumberFormat="0" applyAlignment="0" applyProtection="0">
      <alignment vertical="center"/>
    </xf>
    <xf numFmtId="0" fontId="29" fillId="21" borderId="31" applyNumberFormat="0" applyAlignment="0" applyProtection="0">
      <alignment vertical="center"/>
    </xf>
    <xf numFmtId="0" fontId="31" fillId="23" borderId="37" applyNumberFormat="0" applyAlignment="0" applyProtection="0">
      <alignment vertical="center"/>
    </xf>
    <xf numFmtId="0" fontId="20" fillId="27" borderId="0" applyNumberFormat="0" applyBorder="0" applyAlignment="0" applyProtection="0">
      <alignment vertical="center"/>
    </xf>
    <xf numFmtId="0" fontId="19" fillId="7" borderId="0" applyNumberFormat="0" applyBorder="0" applyAlignment="0" applyProtection="0">
      <alignment vertical="center"/>
    </xf>
    <xf numFmtId="0" fontId="21" fillId="0" borderId="33" applyNumberFormat="0" applyFill="0" applyAlignment="0" applyProtection="0">
      <alignment vertical="center"/>
    </xf>
    <xf numFmtId="0" fontId="33" fillId="0" borderId="38" applyNumberFormat="0" applyFill="0" applyAlignment="0" applyProtection="0">
      <alignment vertical="center"/>
    </xf>
    <xf numFmtId="0" fontId="34" fillId="30" borderId="0" applyNumberFormat="0" applyBorder="0" applyAlignment="0" applyProtection="0">
      <alignment vertical="center"/>
    </xf>
    <xf numFmtId="0" fontId="32" fillId="28" borderId="0" applyNumberFormat="0" applyBorder="0" applyAlignment="0" applyProtection="0">
      <alignment vertical="center"/>
    </xf>
    <xf numFmtId="0" fontId="20" fillId="26" borderId="0" applyNumberFormat="0" applyBorder="0" applyAlignment="0" applyProtection="0">
      <alignment vertical="center"/>
    </xf>
    <xf numFmtId="0" fontId="19" fillId="29" borderId="0" applyNumberFormat="0" applyBorder="0" applyAlignment="0" applyProtection="0">
      <alignment vertical="center"/>
    </xf>
    <xf numFmtId="0" fontId="20" fillId="13" borderId="0" applyNumberFormat="0" applyBorder="0" applyAlignment="0" applyProtection="0">
      <alignment vertical="center"/>
    </xf>
    <xf numFmtId="0" fontId="20" fillId="22" borderId="0" applyNumberFormat="0" applyBorder="0" applyAlignment="0" applyProtection="0">
      <alignment vertical="center"/>
    </xf>
    <xf numFmtId="0" fontId="20" fillId="32" borderId="0" applyNumberFormat="0" applyBorder="0" applyAlignment="0" applyProtection="0">
      <alignment vertical="center"/>
    </xf>
    <xf numFmtId="0" fontId="20" fillId="25" borderId="0" applyNumberFormat="0" applyBorder="0" applyAlignment="0" applyProtection="0">
      <alignment vertical="center"/>
    </xf>
    <xf numFmtId="0" fontId="19" fillId="18" borderId="0" applyNumberFormat="0" applyBorder="0" applyAlignment="0" applyProtection="0">
      <alignment vertical="center"/>
    </xf>
    <xf numFmtId="0" fontId="19" fillId="6" borderId="0" applyNumberFormat="0" applyBorder="0" applyAlignment="0" applyProtection="0">
      <alignment vertical="center"/>
    </xf>
    <xf numFmtId="0" fontId="20" fillId="15" borderId="0" applyNumberFormat="0" applyBorder="0" applyAlignment="0" applyProtection="0">
      <alignment vertical="center"/>
    </xf>
    <xf numFmtId="0" fontId="20" fillId="33" borderId="0" applyNumberFormat="0" applyBorder="0" applyAlignment="0" applyProtection="0">
      <alignment vertical="center"/>
    </xf>
    <xf numFmtId="0" fontId="19" fillId="5" borderId="0" applyNumberFormat="0" applyBorder="0" applyAlignment="0" applyProtection="0">
      <alignment vertical="center"/>
    </xf>
    <xf numFmtId="0" fontId="20" fillId="24" borderId="0" applyNumberFormat="0" applyBorder="0" applyAlignment="0" applyProtection="0">
      <alignment vertical="center"/>
    </xf>
    <xf numFmtId="0" fontId="19" fillId="14" borderId="0" applyNumberFormat="0" applyBorder="0" applyAlignment="0" applyProtection="0">
      <alignment vertical="center"/>
    </xf>
    <xf numFmtId="0" fontId="19" fillId="10" borderId="0" applyNumberFormat="0" applyBorder="0" applyAlignment="0" applyProtection="0">
      <alignment vertical="center"/>
    </xf>
    <xf numFmtId="0" fontId="20" fillId="17" borderId="0" applyNumberFormat="0" applyBorder="0" applyAlignment="0" applyProtection="0">
      <alignment vertical="center"/>
    </xf>
    <xf numFmtId="0" fontId="19" fillId="31" borderId="0" applyNumberFormat="0" applyBorder="0" applyAlignment="0" applyProtection="0">
      <alignment vertical="center"/>
    </xf>
  </cellStyleXfs>
  <cellXfs count="103">
    <xf numFmtId="0" fontId="0" fillId="0" borderId="0" xfId="0">
      <alignment vertical="center"/>
    </xf>
    <xf numFmtId="0" fontId="1" fillId="0" borderId="0" xfId="0" applyFont="1" applyFill="1" applyBorder="1" applyAlignment="1">
      <alignment vertical="center"/>
    </xf>
    <xf numFmtId="10" fontId="1" fillId="0" borderId="0" xfId="0" applyNumberFormat="1" applyFont="1" applyFill="1" applyBorder="1" applyAlignment="1">
      <alignment vertical="center"/>
    </xf>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10" fontId="3"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10" fontId="1"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9" fontId="1" fillId="0" borderId="2" xfId="11" applyFont="1" applyFill="1" applyBorder="1" applyAlignment="1">
      <alignment horizontal="center" vertical="center"/>
    </xf>
    <xf numFmtId="0" fontId="4"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10" fontId="4" fillId="0" borderId="0" xfId="0" applyNumberFormat="1" applyFont="1" applyFill="1" applyBorder="1" applyAlignment="1">
      <alignment vertical="center"/>
    </xf>
    <xf numFmtId="0" fontId="6"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1" fillId="0" borderId="0"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2" xfId="0" applyFont="1" applyFill="1" applyBorder="1" applyAlignment="1">
      <alignment horizontal="center" vertical="center"/>
    </xf>
    <xf numFmtId="176" fontId="4" fillId="0" borderId="2"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5"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justify" vertical="center" wrapText="1"/>
    </xf>
    <xf numFmtId="0" fontId="12" fillId="0" borderId="0" xfId="0" applyFont="1" applyFill="1" applyAlignment="1">
      <alignment horizontal="center" vertical="center" wrapText="1"/>
    </xf>
    <xf numFmtId="0" fontId="12" fillId="0" borderId="0" xfId="0" applyFont="1" applyFill="1" applyAlignment="1">
      <alignment horizontal="justify"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8" xfId="0" applyNumberFormat="1" applyFont="1" applyFill="1" applyBorder="1" applyAlignment="1">
      <alignment horizontal="center" vertical="center" wrapText="1"/>
    </xf>
    <xf numFmtId="0" fontId="10" fillId="0" borderId="5" xfId="0" applyNumberFormat="1" applyFont="1" applyFill="1" applyBorder="1" applyAlignment="1">
      <alignment horizontal="justify" vertical="center" wrapText="1"/>
    </xf>
    <xf numFmtId="0" fontId="10" fillId="0" borderId="2" xfId="0" applyFont="1" applyFill="1" applyBorder="1" applyAlignment="1">
      <alignment horizontal="justify" vertical="center" wrapText="1"/>
    </xf>
    <xf numFmtId="0" fontId="10" fillId="0" borderId="2" xfId="0" applyNumberFormat="1"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5" xfId="0" applyFont="1" applyFill="1" applyBorder="1" applyAlignment="1">
      <alignment horizontal="justify"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3" fillId="0" borderId="2" xfId="0" applyFont="1" applyFill="1" applyBorder="1" applyAlignment="1">
      <alignment horizontal="justify"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0" xfId="0" applyNumberFormat="1" applyFont="1" applyFill="1" applyBorder="1" applyAlignment="1">
      <alignment horizontal="center" vertical="center" wrapText="1"/>
    </xf>
    <xf numFmtId="0" fontId="10" fillId="0" borderId="12"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10" fillId="0" borderId="15" xfId="0" applyNumberFormat="1" applyFont="1" applyFill="1" applyBorder="1" applyAlignment="1">
      <alignment horizontal="center" vertical="center" wrapText="1"/>
    </xf>
    <xf numFmtId="0" fontId="10" fillId="0" borderId="16" xfId="0"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10" fillId="0" borderId="20" xfId="0" applyNumberFormat="1" applyFont="1" applyFill="1" applyBorder="1" applyAlignment="1">
      <alignment horizontal="center" vertical="center" wrapText="1"/>
    </xf>
    <xf numFmtId="0" fontId="10" fillId="0" borderId="20" xfId="0" applyNumberFormat="1" applyFont="1" applyFill="1" applyBorder="1" applyAlignment="1">
      <alignment horizontal="justify" vertical="center" wrapText="1"/>
    </xf>
    <xf numFmtId="0" fontId="10" fillId="0" borderId="20" xfId="0" applyFont="1" applyFill="1" applyBorder="1" applyAlignment="1">
      <alignment horizontal="center" vertical="center" wrapText="1"/>
    </xf>
    <xf numFmtId="0" fontId="0" fillId="0" borderId="21"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1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justify" vertical="center" wrapText="1"/>
    </xf>
    <xf numFmtId="0" fontId="13" fillId="0" borderId="2" xfId="0" applyNumberFormat="1" applyFont="1" applyFill="1" applyBorder="1" applyAlignment="1">
      <alignment horizontal="center" vertical="center" wrapText="1"/>
    </xf>
    <xf numFmtId="0" fontId="0" fillId="0" borderId="23" xfId="0" applyFill="1" applyBorder="1" applyAlignment="1">
      <alignment horizontal="center" vertical="center" wrapText="1"/>
    </xf>
    <xf numFmtId="0" fontId="0" fillId="0" borderId="1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8" xfId="0" applyFont="1" applyFill="1" applyBorder="1" applyAlignment="1">
      <alignment horizontal="justify" vertical="center" wrapText="1"/>
    </xf>
    <xf numFmtId="0" fontId="0" fillId="0" borderId="9" xfId="0" applyFill="1" applyBorder="1" applyAlignment="1">
      <alignment horizontal="center" vertical="center" wrapText="1"/>
    </xf>
    <xf numFmtId="0" fontId="0" fillId="0" borderId="24"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5" xfId="0" applyFont="1" applyFill="1" applyBorder="1" applyAlignment="1">
      <alignment horizontal="justify" vertical="center" wrapText="1"/>
    </xf>
    <xf numFmtId="0" fontId="10" fillId="0" borderId="25" xfId="0" applyNumberFormat="1"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0" xfId="0" applyFont="1" applyFill="1" applyBorder="1" applyAlignment="1">
      <alignment horizontal="center" vertical="center" wrapText="1"/>
    </xf>
    <xf numFmtId="0" fontId="13" fillId="0" borderId="5" xfId="0" applyFont="1" applyFill="1" applyBorder="1" applyAlignment="1">
      <alignment horizontal="justify" vertical="center" wrapText="1"/>
    </xf>
    <xf numFmtId="0" fontId="0" fillId="0" borderId="2" xfId="0" applyFont="1" applyFill="1" applyBorder="1" applyAlignment="1">
      <alignment horizontal="justify" vertical="center" wrapText="1"/>
    </xf>
    <xf numFmtId="0" fontId="10" fillId="0" borderId="8" xfId="0" applyNumberFormat="1" applyFont="1" applyFill="1" applyBorder="1" applyAlignment="1">
      <alignment horizontal="justify"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7" xfId="0" applyFont="1" applyFill="1" applyBorder="1" applyAlignment="1">
      <alignment horizontal="justify"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horizontal="center" vertical="center"/>
    </xf>
    <xf numFmtId="9" fontId="15" fillId="0" borderId="2"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10" fontId="15" fillId="0" borderId="2"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2" borderId="27" xfId="0" applyNumberFormat="1" applyFont="1" applyFill="1" applyBorder="1" applyAlignment="1">
      <alignment horizontal="center" vertical="center" wrapText="1"/>
    </xf>
    <xf numFmtId="0" fontId="10" fillId="2" borderId="3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9"/>
  <sheetViews>
    <sheetView tabSelected="1" zoomScaleSheetLayoutView="85" workbookViewId="0">
      <pane xSplit="4" ySplit="4" topLeftCell="E68" activePane="bottomRight" state="frozen"/>
      <selection/>
      <selection pane="topRight"/>
      <selection pane="bottomLeft"/>
      <selection pane="bottomRight" activeCell="F72" sqref="F72"/>
    </sheetView>
  </sheetViews>
  <sheetFormatPr defaultColWidth="9.81666666666667" defaultRowHeight="13.5"/>
  <cols>
    <col min="1" max="1" width="4.375" style="33" customWidth="1"/>
    <col min="2" max="2" width="11.875" style="33" customWidth="1"/>
    <col min="3" max="3" width="15" style="33" customWidth="1"/>
    <col min="4" max="4" width="37.8583333333333" style="34" customWidth="1"/>
    <col min="5" max="17" width="6.40833333333333" style="33" customWidth="1"/>
    <col min="18" max="19" width="8.20833333333333" style="33" customWidth="1"/>
    <col min="20" max="20" width="6.40833333333333" style="33" customWidth="1"/>
    <col min="21" max="16384" width="9.81666666666667" style="33"/>
  </cols>
  <sheetData>
    <row r="1" s="32" customFormat="1" ht="21" spans="1:20">
      <c r="A1" s="35" t="s">
        <v>0</v>
      </c>
      <c r="B1" s="35"/>
      <c r="C1" s="35"/>
      <c r="D1" s="36"/>
      <c r="E1" s="35"/>
      <c r="F1" s="35"/>
      <c r="G1" s="35"/>
      <c r="H1" s="35"/>
      <c r="I1" s="35"/>
      <c r="J1" s="35"/>
      <c r="K1" s="35"/>
      <c r="L1" s="35"/>
      <c r="M1" s="35"/>
      <c r="N1" s="35"/>
      <c r="O1" s="35"/>
      <c r="P1" s="35"/>
      <c r="Q1" s="35"/>
      <c r="R1" s="35"/>
      <c r="S1" s="35"/>
      <c r="T1" s="35"/>
    </row>
    <row r="2" s="32" customFormat="1" ht="21" customHeight="1" spans="1:20">
      <c r="A2" s="37" t="s">
        <v>1</v>
      </c>
      <c r="B2" s="38" t="s">
        <v>2</v>
      </c>
      <c r="C2" s="38" t="s">
        <v>3</v>
      </c>
      <c r="D2" s="38" t="s">
        <v>4</v>
      </c>
      <c r="E2" s="39" t="s">
        <v>5</v>
      </c>
      <c r="F2" s="39"/>
      <c r="G2" s="39"/>
      <c r="H2" s="39"/>
      <c r="I2" s="39" t="s">
        <v>6</v>
      </c>
      <c r="J2" s="39"/>
      <c r="K2" s="39"/>
      <c r="L2" s="39"/>
      <c r="M2" s="38" t="s">
        <v>7</v>
      </c>
      <c r="N2" s="39" t="s">
        <v>8</v>
      </c>
      <c r="O2" s="39"/>
      <c r="P2" s="39"/>
      <c r="Q2" s="39"/>
      <c r="R2" s="38" t="s">
        <v>9</v>
      </c>
      <c r="S2" s="38" t="s">
        <v>10</v>
      </c>
      <c r="T2" s="61" t="s">
        <v>11</v>
      </c>
    </row>
    <row r="3" s="32" customFormat="1" ht="54" spans="1:20">
      <c r="A3" s="40"/>
      <c r="B3" s="41"/>
      <c r="C3" s="41"/>
      <c r="D3" s="41"/>
      <c r="E3" s="41" t="s">
        <v>12</v>
      </c>
      <c r="F3" s="41" t="s">
        <v>13</v>
      </c>
      <c r="G3" s="42" t="s">
        <v>14</v>
      </c>
      <c r="H3" s="42" t="s">
        <v>15</v>
      </c>
      <c r="I3" s="42" t="s">
        <v>12</v>
      </c>
      <c r="J3" s="41" t="s">
        <v>16</v>
      </c>
      <c r="K3" s="42" t="s">
        <v>17</v>
      </c>
      <c r="L3" s="42" t="s">
        <v>18</v>
      </c>
      <c r="M3" s="41"/>
      <c r="N3" s="41" t="s">
        <v>19</v>
      </c>
      <c r="O3" s="41"/>
      <c r="P3" s="41" t="s">
        <v>20</v>
      </c>
      <c r="Q3" s="41" t="s">
        <v>21</v>
      </c>
      <c r="R3" s="41"/>
      <c r="S3" s="41"/>
      <c r="T3" s="62"/>
    </row>
    <row r="4" s="32" customFormat="1" ht="30" customHeight="1" spans="1:20">
      <c r="A4" s="43"/>
      <c r="B4" s="44"/>
      <c r="C4" s="44"/>
      <c r="D4" s="44"/>
      <c r="E4" s="44"/>
      <c r="F4" s="45" t="s">
        <v>22</v>
      </c>
      <c r="G4" s="45" t="s">
        <v>23</v>
      </c>
      <c r="H4" s="45" t="s">
        <v>24</v>
      </c>
      <c r="I4" s="45"/>
      <c r="J4" s="45" t="s">
        <v>22</v>
      </c>
      <c r="K4" s="45" t="s">
        <v>23</v>
      </c>
      <c r="L4" s="45" t="s">
        <v>24</v>
      </c>
      <c r="M4" s="44" t="s">
        <v>25</v>
      </c>
      <c r="N4" s="44" t="s">
        <v>26</v>
      </c>
      <c r="O4" s="44" t="s">
        <v>27</v>
      </c>
      <c r="P4" s="44" t="s">
        <v>28</v>
      </c>
      <c r="Q4" s="44" t="s">
        <v>29</v>
      </c>
      <c r="R4" s="44" t="s">
        <v>30</v>
      </c>
      <c r="S4" s="44" t="s">
        <v>31</v>
      </c>
      <c r="T4" s="63"/>
    </row>
    <row r="5" s="32" customFormat="1" ht="40.5" spans="1:20">
      <c r="A5" s="37" t="s">
        <v>32</v>
      </c>
      <c r="B5" s="38" t="s">
        <v>33</v>
      </c>
      <c r="C5" s="38" t="s">
        <v>34</v>
      </c>
      <c r="D5" s="46" t="s">
        <v>35</v>
      </c>
      <c r="E5" s="38"/>
      <c r="F5" s="39"/>
      <c r="G5" s="39"/>
      <c r="H5" s="39"/>
      <c r="I5" s="39"/>
      <c r="J5" s="39"/>
      <c r="K5" s="39"/>
      <c r="L5" s="39"/>
      <c r="M5" s="38"/>
      <c r="N5" s="38"/>
      <c r="O5" s="38"/>
      <c r="P5" s="38"/>
      <c r="Q5" s="38"/>
      <c r="R5" s="38"/>
      <c r="S5" s="38"/>
      <c r="T5" s="61" t="s">
        <v>36</v>
      </c>
    </row>
    <row r="6" s="32" customFormat="1" ht="20" customHeight="1" spans="1:20">
      <c r="A6" s="40"/>
      <c r="B6" s="41"/>
      <c r="C6" s="41"/>
      <c r="D6" s="47" t="s">
        <v>37</v>
      </c>
      <c r="E6" s="41"/>
      <c r="F6" s="42"/>
      <c r="G6" s="42"/>
      <c r="H6" s="42"/>
      <c r="I6" s="42"/>
      <c r="J6" s="42"/>
      <c r="K6" s="42"/>
      <c r="L6" s="42"/>
      <c r="M6" s="41"/>
      <c r="N6" s="41"/>
      <c r="O6" s="41"/>
      <c r="P6" s="41"/>
      <c r="Q6" s="41"/>
      <c r="R6" s="41"/>
      <c r="S6" s="41"/>
      <c r="T6" s="62" t="s">
        <v>36</v>
      </c>
    </row>
    <row r="7" s="32" customFormat="1" ht="20" customHeight="1" spans="1:20">
      <c r="A7" s="40"/>
      <c r="B7" s="41"/>
      <c r="C7" s="41"/>
      <c r="D7" s="47" t="s">
        <v>38</v>
      </c>
      <c r="E7" s="41"/>
      <c r="F7" s="42"/>
      <c r="G7" s="42"/>
      <c r="H7" s="42"/>
      <c r="I7" s="42"/>
      <c r="J7" s="42"/>
      <c r="K7" s="42"/>
      <c r="L7" s="42"/>
      <c r="M7" s="41"/>
      <c r="N7" s="41"/>
      <c r="O7" s="41"/>
      <c r="P7" s="41"/>
      <c r="Q7" s="41"/>
      <c r="R7" s="41"/>
      <c r="S7" s="41"/>
      <c r="T7" s="62" t="s">
        <v>36</v>
      </c>
    </row>
    <row r="8" s="32" customFormat="1" ht="20" customHeight="1" spans="1:20">
      <c r="A8" s="40"/>
      <c r="B8" s="41"/>
      <c r="C8" s="41"/>
      <c r="D8" s="47" t="s">
        <v>39</v>
      </c>
      <c r="E8" s="41"/>
      <c r="F8" s="42"/>
      <c r="G8" s="42"/>
      <c r="H8" s="42"/>
      <c r="I8" s="42"/>
      <c r="J8" s="42"/>
      <c r="K8" s="42"/>
      <c r="L8" s="42"/>
      <c r="M8" s="41"/>
      <c r="N8" s="41"/>
      <c r="O8" s="41"/>
      <c r="P8" s="41"/>
      <c r="Q8" s="41"/>
      <c r="R8" s="41"/>
      <c r="S8" s="41"/>
      <c r="T8" s="62" t="s">
        <v>36</v>
      </c>
    </row>
    <row r="9" s="32" customFormat="1" spans="1:20">
      <c r="A9" s="40"/>
      <c r="B9" s="41" t="s">
        <v>40</v>
      </c>
      <c r="C9" s="42" t="s">
        <v>41</v>
      </c>
      <c r="D9" s="47" t="s">
        <v>42</v>
      </c>
      <c r="E9" s="41"/>
      <c r="F9" s="42"/>
      <c r="G9" s="42"/>
      <c r="H9" s="42"/>
      <c r="I9" s="42"/>
      <c r="J9" s="42"/>
      <c r="K9" s="42"/>
      <c r="L9" s="42"/>
      <c r="M9" s="41"/>
      <c r="N9" s="41"/>
      <c r="O9" s="41"/>
      <c r="P9" s="41"/>
      <c r="Q9" s="41"/>
      <c r="R9" s="41"/>
      <c r="S9" s="41"/>
      <c r="T9" s="62" t="s">
        <v>36</v>
      </c>
    </row>
    <row r="10" s="32" customFormat="1" ht="27" spans="1:20">
      <c r="A10" s="40"/>
      <c r="B10" s="41"/>
      <c r="C10" s="42"/>
      <c r="D10" s="48" t="s">
        <v>43</v>
      </c>
      <c r="E10" s="41"/>
      <c r="F10" s="42"/>
      <c r="G10" s="42"/>
      <c r="H10" s="42"/>
      <c r="I10" s="42"/>
      <c r="J10" s="42"/>
      <c r="K10" s="42"/>
      <c r="L10" s="42"/>
      <c r="M10" s="41"/>
      <c r="N10" s="41"/>
      <c r="O10" s="41"/>
      <c r="P10" s="41"/>
      <c r="Q10" s="41"/>
      <c r="R10" s="41"/>
      <c r="S10" s="41"/>
      <c r="T10" s="62" t="s">
        <v>36</v>
      </c>
    </row>
    <row r="11" s="32" customFormat="1" ht="40.5" spans="1:20">
      <c r="A11" s="40"/>
      <c r="B11" s="41"/>
      <c r="C11" s="42" t="s">
        <v>44</v>
      </c>
      <c r="D11" s="48" t="s">
        <v>45</v>
      </c>
      <c r="E11" s="41"/>
      <c r="F11" s="42"/>
      <c r="G11" s="42"/>
      <c r="H11" s="42"/>
      <c r="I11" s="42"/>
      <c r="J11" s="42"/>
      <c r="K11" s="42"/>
      <c r="L11" s="42"/>
      <c r="M11" s="41"/>
      <c r="N11" s="41"/>
      <c r="O11" s="41"/>
      <c r="P11" s="41"/>
      <c r="Q11" s="41"/>
      <c r="R11" s="41"/>
      <c r="S11" s="41"/>
      <c r="T11" s="62" t="s">
        <v>36</v>
      </c>
    </row>
    <row r="12" s="32" customFormat="1" ht="41" customHeight="1" spans="1:20">
      <c r="A12" s="40"/>
      <c r="B12" s="41"/>
      <c r="C12" s="42"/>
      <c r="D12" s="48" t="s">
        <v>46</v>
      </c>
      <c r="E12" s="41"/>
      <c r="F12" s="42"/>
      <c r="G12" s="42"/>
      <c r="H12" s="42"/>
      <c r="I12" s="42"/>
      <c r="J12" s="42"/>
      <c r="K12" s="42"/>
      <c r="L12" s="42"/>
      <c r="M12" s="41"/>
      <c r="N12" s="41"/>
      <c r="O12" s="41"/>
      <c r="P12" s="41"/>
      <c r="Q12" s="41"/>
      <c r="R12" s="41"/>
      <c r="S12" s="41"/>
      <c r="T12" s="62" t="s">
        <v>36</v>
      </c>
    </row>
    <row r="13" s="32" customFormat="1" ht="41" customHeight="1" spans="1:20">
      <c r="A13" s="40"/>
      <c r="B13" s="41"/>
      <c r="C13" s="42" t="s">
        <v>47</v>
      </c>
      <c r="D13" s="48" t="s">
        <v>48</v>
      </c>
      <c r="E13" s="41"/>
      <c r="F13" s="42"/>
      <c r="G13" s="42"/>
      <c r="H13" s="42"/>
      <c r="I13" s="42"/>
      <c r="J13" s="42"/>
      <c r="K13" s="42"/>
      <c r="L13" s="42"/>
      <c r="M13" s="41"/>
      <c r="N13" s="41"/>
      <c r="O13" s="41"/>
      <c r="P13" s="41"/>
      <c r="Q13" s="41"/>
      <c r="R13" s="41"/>
      <c r="S13" s="41"/>
      <c r="T13" s="62" t="s">
        <v>36</v>
      </c>
    </row>
    <row r="14" s="32" customFormat="1" ht="31" customHeight="1" spans="1:20">
      <c r="A14" s="40"/>
      <c r="B14" s="41" t="s">
        <v>49</v>
      </c>
      <c r="C14" s="41" t="s">
        <v>50</v>
      </c>
      <c r="D14" s="47" t="s">
        <v>51</v>
      </c>
      <c r="E14" s="41"/>
      <c r="F14" s="42"/>
      <c r="G14" s="42"/>
      <c r="H14" s="42"/>
      <c r="I14" s="42"/>
      <c r="J14" s="42"/>
      <c r="K14" s="42"/>
      <c r="L14" s="42"/>
      <c r="M14" s="41"/>
      <c r="N14" s="41"/>
      <c r="O14" s="41"/>
      <c r="P14" s="41"/>
      <c r="Q14" s="41"/>
      <c r="R14" s="41"/>
      <c r="S14" s="41"/>
      <c r="T14" s="62" t="s">
        <v>36</v>
      </c>
    </row>
    <row r="15" s="32" customFormat="1" ht="27" spans="1:20">
      <c r="A15" s="40"/>
      <c r="B15" s="41"/>
      <c r="C15" s="41"/>
      <c r="D15" s="47" t="s">
        <v>52</v>
      </c>
      <c r="E15" s="41"/>
      <c r="F15" s="42"/>
      <c r="G15" s="42"/>
      <c r="H15" s="42"/>
      <c r="I15" s="42"/>
      <c r="J15" s="42"/>
      <c r="K15" s="42"/>
      <c r="L15" s="42"/>
      <c r="M15" s="41"/>
      <c r="N15" s="41"/>
      <c r="O15" s="41"/>
      <c r="P15" s="41"/>
      <c r="Q15" s="41"/>
      <c r="R15" s="41"/>
      <c r="S15" s="41"/>
      <c r="T15" s="62" t="s">
        <v>36</v>
      </c>
    </row>
    <row r="16" s="32" customFormat="1" ht="35" customHeight="1" spans="1:20">
      <c r="A16" s="40"/>
      <c r="B16" s="41"/>
      <c r="C16" s="41"/>
      <c r="D16" s="47" t="s">
        <v>53</v>
      </c>
      <c r="E16" s="41"/>
      <c r="F16" s="42"/>
      <c r="G16" s="42"/>
      <c r="H16" s="42"/>
      <c r="I16" s="42"/>
      <c r="J16" s="42"/>
      <c r="K16" s="42"/>
      <c r="L16" s="42"/>
      <c r="M16" s="41"/>
      <c r="N16" s="41"/>
      <c r="O16" s="41"/>
      <c r="P16" s="41"/>
      <c r="Q16" s="41"/>
      <c r="R16" s="41"/>
      <c r="S16" s="41"/>
      <c r="T16" s="62" t="s">
        <v>36</v>
      </c>
    </row>
    <row r="17" s="32" customFormat="1" ht="35" customHeight="1" spans="1:20">
      <c r="A17" s="40"/>
      <c r="B17" s="41"/>
      <c r="C17" s="41"/>
      <c r="D17" s="47" t="s">
        <v>54</v>
      </c>
      <c r="E17" s="41"/>
      <c r="F17" s="42"/>
      <c r="G17" s="42"/>
      <c r="H17" s="42"/>
      <c r="I17" s="42"/>
      <c r="J17" s="42"/>
      <c r="K17" s="42"/>
      <c r="L17" s="42"/>
      <c r="M17" s="41"/>
      <c r="N17" s="41"/>
      <c r="O17" s="41"/>
      <c r="P17" s="41"/>
      <c r="Q17" s="41"/>
      <c r="R17" s="41"/>
      <c r="S17" s="41"/>
      <c r="T17" s="62" t="s">
        <v>36</v>
      </c>
    </row>
    <row r="18" s="32" customFormat="1" ht="24" customHeight="1" spans="1:20">
      <c r="A18" s="40"/>
      <c r="B18" s="41"/>
      <c r="C18" s="41"/>
      <c r="D18" s="47" t="s">
        <v>55</v>
      </c>
      <c r="E18" s="41"/>
      <c r="F18" s="42"/>
      <c r="G18" s="42"/>
      <c r="H18" s="42"/>
      <c r="I18" s="42"/>
      <c r="J18" s="42"/>
      <c r="K18" s="42"/>
      <c r="L18" s="42"/>
      <c r="M18" s="41"/>
      <c r="N18" s="41"/>
      <c r="O18" s="41"/>
      <c r="P18" s="41"/>
      <c r="Q18" s="41"/>
      <c r="R18" s="41"/>
      <c r="S18" s="41"/>
      <c r="T18" s="62" t="s">
        <v>36</v>
      </c>
    </row>
    <row r="19" s="32" customFormat="1" ht="24" customHeight="1" spans="1:20">
      <c r="A19" s="43"/>
      <c r="B19" s="44"/>
      <c r="C19" s="44"/>
      <c r="D19" s="49" t="s">
        <v>56</v>
      </c>
      <c r="E19" s="44"/>
      <c r="F19" s="45"/>
      <c r="G19" s="45"/>
      <c r="H19" s="45"/>
      <c r="I19" s="45"/>
      <c r="J19" s="45"/>
      <c r="K19" s="45"/>
      <c r="L19" s="45"/>
      <c r="M19" s="44"/>
      <c r="N19" s="44"/>
      <c r="O19" s="44"/>
      <c r="P19" s="44"/>
      <c r="Q19" s="44"/>
      <c r="R19" s="44"/>
      <c r="S19" s="44"/>
      <c r="T19" s="63" t="s">
        <v>36</v>
      </c>
    </row>
    <row r="20" s="32" customFormat="1" ht="53" customHeight="1" spans="1:20">
      <c r="A20" s="50">
        <v>1</v>
      </c>
      <c r="B20" s="51" t="s">
        <v>57</v>
      </c>
      <c r="C20" s="38" t="s">
        <v>33</v>
      </c>
      <c r="D20" s="52" t="s">
        <v>58</v>
      </c>
      <c r="E20" s="38">
        <v>2</v>
      </c>
      <c r="F20" s="38" t="s">
        <v>59</v>
      </c>
      <c r="G20" s="39"/>
      <c r="H20" s="39"/>
      <c r="I20" s="38">
        <v>2</v>
      </c>
      <c r="J20" s="38" t="s">
        <v>59</v>
      </c>
      <c r="K20" s="39"/>
      <c r="L20" s="39"/>
      <c r="M20" s="38">
        <f t="shared" ref="M20:M39" si="0">E20*I20</f>
        <v>4</v>
      </c>
      <c r="N20" s="38" t="s">
        <v>60</v>
      </c>
      <c r="O20" s="38">
        <v>1</v>
      </c>
      <c r="P20" s="38">
        <v>2</v>
      </c>
      <c r="Q20" s="38">
        <v>40</v>
      </c>
      <c r="R20" s="38">
        <f>O20*P20*Q20</f>
        <v>80</v>
      </c>
      <c r="S20" s="39">
        <f t="shared" ref="S20:S39" si="1">M20*R20</f>
        <v>320</v>
      </c>
      <c r="T20" s="61" t="s">
        <v>61</v>
      </c>
    </row>
    <row r="21" s="32" customFormat="1" ht="34" customHeight="1" spans="1:20">
      <c r="A21" s="53"/>
      <c r="B21" s="54"/>
      <c r="C21" s="41" t="s">
        <v>62</v>
      </c>
      <c r="D21" s="55" t="s">
        <v>63</v>
      </c>
      <c r="E21" s="41">
        <v>1.5</v>
      </c>
      <c r="F21" s="41"/>
      <c r="G21" s="41" t="s">
        <v>59</v>
      </c>
      <c r="H21" s="42"/>
      <c r="I21" s="41">
        <v>1.5</v>
      </c>
      <c r="J21" s="41"/>
      <c r="K21" s="42" t="s">
        <v>59</v>
      </c>
      <c r="L21" s="42"/>
      <c r="M21" s="41">
        <f t="shared" si="0"/>
        <v>2.25</v>
      </c>
      <c r="N21" s="41" t="s">
        <v>64</v>
      </c>
      <c r="O21" s="41">
        <v>12</v>
      </c>
      <c r="P21" s="41">
        <v>4</v>
      </c>
      <c r="Q21" s="41">
        <v>8</v>
      </c>
      <c r="R21" s="41">
        <f t="shared" ref="R20:R39" si="2">O21*P21*Q21</f>
        <v>384</v>
      </c>
      <c r="S21" s="42">
        <f t="shared" si="1"/>
        <v>864</v>
      </c>
      <c r="T21" s="62" t="s">
        <v>65</v>
      </c>
    </row>
    <row r="22" s="32" customFormat="1" ht="35" customHeight="1" spans="1:20">
      <c r="A22" s="53"/>
      <c r="B22" s="54"/>
      <c r="C22" s="41"/>
      <c r="D22" s="55" t="s">
        <v>66</v>
      </c>
      <c r="E22" s="41">
        <v>1</v>
      </c>
      <c r="F22" s="41"/>
      <c r="G22" s="41" t="s">
        <v>59</v>
      </c>
      <c r="H22" s="42" t="s">
        <v>59</v>
      </c>
      <c r="I22" s="42">
        <v>1</v>
      </c>
      <c r="J22" s="41"/>
      <c r="K22" s="42"/>
      <c r="L22" s="42" t="s">
        <v>59</v>
      </c>
      <c r="M22" s="41">
        <f t="shared" si="0"/>
        <v>1</v>
      </c>
      <c r="N22" s="41" t="s">
        <v>64</v>
      </c>
      <c r="O22" s="41">
        <v>12</v>
      </c>
      <c r="P22" s="41">
        <v>4</v>
      </c>
      <c r="Q22" s="41">
        <v>6</v>
      </c>
      <c r="R22" s="41">
        <f t="shared" si="2"/>
        <v>288</v>
      </c>
      <c r="S22" s="42">
        <f t="shared" si="1"/>
        <v>288</v>
      </c>
      <c r="T22" s="62" t="s">
        <v>67</v>
      </c>
    </row>
    <row r="23" s="32" customFormat="1" ht="35" customHeight="1" spans="1:20">
      <c r="A23" s="53"/>
      <c r="B23" s="54"/>
      <c r="C23" s="41"/>
      <c r="D23" s="55" t="s">
        <v>68</v>
      </c>
      <c r="E23" s="41">
        <v>2</v>
      </c>
      <c r="F23" s="41" t="s">
        <v>59</v>
      </c>
      <c r="G23" s="42"/>
      <c r="H23" s="42"/>
      <c r="I23" s="41">
        <v>2</v>
      </c>
      <c r="J23" s="41" t="s">
        <v>59</v>
      </c>
      <c r="K23" s="42"/>
      <c r="L23" s="42"/>
      <c r="M23" s="41">
        <f t="shared" si="0"/>
        <v>4</v>
      </c>
      <c r="N23" s="41" t="s">
        <v>64</v>
      </c>
      <c r="O23" s="41">
        <v>12</v>
      </c>
      <c r="P23" s="41">
        <v>4</v>
      </c>
      <c r="Q23" s="41">
        <v>6</v>
      </c>
      <c r="R23" s="41">
        <f t="shared" si="2"/>
        <v>288</v>
      </c>
      <c r="S23" s="42">
        <f t="shared" si="1"/>
        <v>1152</v>
      </c>
      <c r="T23" s="62" t="s">
        <v>69</v>
      </c>
    </row>
    <row r="24" s="32" customFormat="1" ht="54" spans="1:20">
      <c r="A24" s="53"/>
      <c r="B24" s="54"/>
      <c r="C24" s="41"/>
      <c r="D24" s="55" t="s">
        <v>70</v>
      </c>
      <c r="E24" s="41">
        <v>1.5</v>
      </c>
      <c r="F24" s="41"/>
      <c r="G24" s="41" t="s">
        <v>59</v>
      </c>
      <c r="H24" s="42"/>
      <c r="I24" s="41">
        <v>1.5</v>
      </c>
      <c r="J24" s="41"/>
      <c r="K24" s="42" t="s">
        <v>59</v>
      </c>
      <c r="L24" s="42"/>
      <c r="M24" s="41">
        <f t="shared" si="0"/>
        <v>2.25</v>
      </c>
      <c r="N24" s="41" t="s">
        <v>64</v>
      </c>
      <c r="O24" s="41">
        <v>12</v>
      </c>
      <c r="P24" s="41">
        <v>4</v>
      </c>
      <c r="Q24" s="41">
        <v>4</v>
      </c>
      <c r="R24" s="41">
        <f t="shared" si="2"/>
        <v>192</v>
      </c>
      <c r="S24" s="42">
        <f t="shared" si="1"/>
        <v>432</v>
      </c>
      <c r="T24" s="62" t="s">
        <v>71</v>
      </c>
    </row>
    <row r="25" s="32" customFormat="1" ht="27" spans="1:20">
      <c r="A25" s="53"/>
      <c r="B25" s="54"/>
      <c r="C25" s="41"/>
      <c r="D25" s="55" t="s">
        <v>72</v>
      </c>
      <c r="E25" s="41">
        <v>1.5</v>
      </c>
      <c r="F25" s="41"/>
      <c r="G25" s="41" t="s">
        <v>59</v>
      </c>
      <c r="H25" s="42"/>
      <c r="I25" s="41">
        <v>1.5</v>
      </c>
      <c r="J25" s="41"/>
      <c r="K25" s="42" t="s">
        <v>59</v>
      </c>
      <c r="L25" s="42"/>
      <c r="M25" s="41">
        <f t="shared" si="0"/>
        <v>2.25</v>
      </c>
      <c r="N25" s="41" t="s">
        <v>64</v>
      </c>
      <c r="O25" s="41">
        <v>12</v>
      </c>
      <c r="P25" s="41">
        <v>4</v>
      </c>
      <c r="Q25" s="41">
        <v>2</v>
      </c>
      <c r="R25" s="41">
        <f t="shared" si="2"/>
        <v>96</v>
      </c>
      <c r="S25" s="42">
        <f t="shared" si="1"/>
        <v>216</v>
      </c>
      <c r="T25" s="62" t="s">
        <v>73</v>
      </c>
    </row>
    <row r="26" s="32" customFormat="1" ht="27" spans="1:20">
      <c r="A26" s="53"/>
      <c r="B26" s="54"/>
      <c r="C26" s="42" t="s">
        <v>74</v>
      </c>
      <c r="D26" s="47" t="s">
        <v>75</v>
      </c>
      <c r="E26" s="41">
        <v>1</v>
      </c>
      <c r="F26" s="41"/>
      <c r="G26" s="42"/>
      <c r="H26" s="42" t="s">
        <v>59</v>
      </c>
      <c r="I26" s="42">
        <v>1</v>
      </c>
      <c r="J26" s="41"/>
      <c r="K26" s="42"/>
      <c r="L26" s="42" t="s">
        <v>59</v>
      </c>
      <c r="M26" s="41">
        <f t="shared" si="0"/>
        <v>1</v>
      </c>
      <c r="N26" s="41" t="s">
        <v>64</v>
      </c>
      <c r="O26" s="41">
        <v>12</v>
      </c>
      <c r="P26" s="41">
        <v>2</v>
      </c>
      <c r="Q26" s="41">
        <v>6</v>
      </c>
      <c r="R26" s="41">
        <f t="shared" si="2"/>
        <v>144</v>
      </c>
      <c r="S26" s="42">
        <f t="shared" si="1"/>
        <v>144</v>
      </c>
      <c r="T26" s="62" t="s">
        <v>71</v>
      </c>
    </row>
    <row r="27" s="32" customFormat="1" ht="27" spans="1:20">
      <c r="A27" s="53"/>
      <c r="B27" s="54"/>
      <c r="C27" s="42"/>
      <c r="D27" s="48" t="s">
        <v>76</v>
      </c>
      <c r="E27" s="41">
        <v>1.5</v>
      </c>
      <c r="F27" s="41"/>
      <c r="G27" s="41" t="s">
        <v>59</v>
      </c>
      <c r="H27" s="42"/>
      <c r="I27" s="41">
        <v>1.5</v>
      </c>
      <c r="J27" s="41"/>
      <c r="K27" s="42" t="s">
        <v>59</v>
      </c>
      <c r="L27" s="42"/>
      <c r="M27" s="41">
        <f t="shared" si="0"/>
        <v>2.25</v>
      </c>
      <c r="N27" s="41" t="s">
        <v>64</v>
      </c>
      <c r="O27" s="41">
        <v>12</v>
      </c>
      <c r="P27" s="41">
        <v>2</v>
      </c>
      <c r="Q27" s="41">
        <v>6</v>
      </c>
      <c r="R27" s="41">
        <f t="shared" si="2"/>
        <v>144</v>
      </c>
      <c r="S27" s="42">
        <f t="shared" si="1"/>
        <v>324</v>
      </c>
      <c r="T27" s="62" t="s">
        <v>61</v>
      </c>
    </row>
    <row r="28" s="33" customFormat="1" ht="27" customHeight="1" spans="1:20">
      <c r="A28" s="53"/>
      <c r="B28" s="54"/>
      <c r="C28" s="42"/>
      <c r="D28" s="48" t="s">
        <v>77</v>
      </c>
      <c r="E28" s="41">
        <v>1</v>
      </c>
      <c r="F28" s="41"/>
      <c r="G28" s="42"/>
      <c r="H28" s="42" t="s">
        <v>59</v>
      </c>
      <c r="I28" s="42">
        <v>1</v>
      </c>
      <c r="J28" s="41"/>
      <c r="K28" s="42"/>
      <c r="L28" s="42" t="s">
        <v>59</v>
      </c>
      <c r="M28" s="41">
        <f t="shared" si="0"/>
        <v>1</v>
      </c>
      <c r="N28" s="41" t="s">
        <v>64</v>
      </c>
      <c r="O28" s="41">
        <v>12</v>
      </c>
      <c r="P28" s="41">
        <v>2</v>
      </c>
      <c r="Q28" s="41">
        <v>6</v>
      </c>
      <c r="R28" s="41">
        <f t="shared" si="2"/>
        <v>144</v>
      </c>
      <c r="S28" s="42">
        <f t="shared" si="1"/>
        <v>144</v>
      </c>
      <c r="T28" s="62" t="s">
        <v>61</v>
      </c>
    </row>
    <row r="29" s="33" customFormat="1" ht="27" spans="1:20">
      <c r="A29" s="53"/>
      <c r="B29" s="54"/>
      <c r="C29" s="42"/>
      <c r="D29" s="48" t="s">
        <v>78</v>
      </c>
      <c r="E29" s="41">
        <v>1</v>
      </c>
      <c r="F29" s="41"/>
      <c r="G29" s="41"/>
      <c r="H29" s="42" t="s">
        <v>59</v>
      </c>
      <c r="I29" s="42">
        <v>1</v>
      </c>
      <c r="J29" s="41"/>
      <c r="K29" s="41"/>
      <c r="L29" s="42" t="s">
        <v>59</v>
      </c>
      <c r="M29" s="41">
        <f t="shared" si="0"/>
        <v>1</v>
      </c>
      <c r="N29" s="41" t="s">
        <v>64</v>
      </c>
      <c r="O29" s="41">
        <v>12</v>
      </c>
      <c r="P29" s="41">
        <v>2</v>
      </c>
      <c r="Q29" s="41">
        <v>6</v>
      </c>
      <c r="R29" s="41">
        <f t="shared" si="2"/>
        <v>144</v>
      </c>
      <c r="S29" s="42">
        <f t="shared" si="1"/>
        <v>144</v>
      </c>
      <c r="T29" s="62" t="s">
        <v>71</v>
      </c>
    </row>
    <row r="30" s="33" customFormat="1" ht="74" customHeight="1" spans="1:20">
      <c r="A30" s="53"/>
      <c r="B30" s="54"/>
      <c r="C30" s="41" t="s">
        <v>79</v>
      </c>
      <c r="D30" s="47" t="s">
        <v>80</v>
      </c>
      <c r="E30" s="41">
        <v>1.5</v>
      </c>
      <c r="F30" s="41"/>
      <c r="G30" s="41" t="s">
        <v>59</v>
      </c>
      <c r="H30" s="41"/>
      <c r="I30" s="41">
        <v>1.5</v>
      </c>
      <c r="J30" s="42"/>
      <c r="K30" s="42" t="s">
        <v>59</v>
      </c>
      <c r="L30" s="41"/>
      <c r="M30" s="41">
        <f t="shared" si="0"/>
        <v>2.25</v>
      </c>
      <c r="N30" s="41" t="s">
        <v>64</v>
      </c>
      <c r="O30" s="41">
        <v>12</v>
      </c>
      <c r="P30" s="41">
        <v>22</v>
      </c>
      <c r="Q30" s="41">
        <v>2</v>
      </c>
      <c r="R30" s="41">
        <f t="shared" si="2"/>
        <v>528</v>
      </c>
      <c r="S30" s="42">
        <f t="shared" si="1"/>
        <v>1188</v>
      </c>
      <c r="T30" s="62" t="s">
        <v>61</v>
      </c>
    </row>
    <row r="31" s="33" customFormat="1" ht="67.5" spans="1:20">
      <c r="A31" s="53"/>
      <c r="B31" s="54"/>
      <c r="C31" s="41"/>
      <c r="D31" s="47" t="s">
        <v>81</v>
      </c>
      <c r="E31" s="41">
        <v>1.5</v>
      </c>
      <c r="F31" s="41"/>
      <c r="G31" s="41" t="s">
        <v>59</v>
      </c>
      <c r="H31" s="41"/>
      <c r="I31" s="41">
        <v>1.5</v>
      </c>
      <c r="J31" s="42"/>
      <c r="K31" s="42" t="s">
        <v>59</v>
      </c>
      <c r="L31" s="41"/>
      <c r="M31" s="41">
        <f t="shared" si="0"/>
        <v>2.25</v>
      </c>
      <c r="N31" s="41" t="s">
        <v>60</v>
      </c>
      <c r="O31" s="41">
        <v>1</v>
      </c>
      <c r="P31" s="41">
        <v>2</v>
      </c>
      <c r="Q31" s="41">
        <v>8</v>
      </c>
      <c r="R31" s="41">
        <f t="shared" si="2"/>
        <v>16</v>
      </c>
      <c r="S31" s="42">
        <f t="shared" si="1"/>
        <v>36</v>
      </c>
      <c r="T31" s="62" t="s">
        <v>61</v>
      </c>
    </row>
    <row r="32" s="33" customFormat="1" ht="50" customHeight="1" spans="1:20">
      <c r="A32" s="56"/>
      <c r="B32" s="57"/>
      <c r="C32" s="44" t="s">
        <v>82</v>
      </c>
      <c r="D32" s="49" t="s">
        <v>83</v>
      </c>
      <c r="E32" s="44">
        <v>2</v>
      </c>
      <c r="F32" s="44" t="s">
        <v>59</v>
      </c>
      <c r="G32" s="44"/>
      <c r="H32" s="44"/>
      <c r="I32" s="44">
        <v>2</v>
      </c>
      <c r="J32" s="44" t="s">
        <v>59</v>
      </c>
      <c r="K32" s="44"/>
      <c r="L32" s="44"/>
      <c r="M32" s="44">
        <f t="shared" si="0"/>
        <v>4</v>
      </c>
      <c r="N32" s="44" t="s">
        <v>64</v>
      </c>
      <c r="O32" s="44">
        <v>12</v>
      </c>
      <c r="P32" s="44">
        <v>1</v>
      </c>
      <c r="Q32" s="44">
        <v>12</v>
      </c>
      <c r="R32" s="44">
        <f t="shared" si="2"/>
        <v>144</v>
      </c>
      <c r="S32" s="45">
        <f t="shared" si="1"/>
        <v>576</v>
      </c>
      <c r="T32" s="63" t="s">
        <v>84</v>
      </c>
    </row>
    <row r="33" s="33" customFormat="1" ht="27" spans="1:20">
      <c r="A33" s="50">
        <v>2</v>
      </c>
      <c r="B33" s="58" t="s">
        <v>85</v>
      </c>
      <c r="C33" s="38" t="s">
        <v>33</v>
      </c>
      <c r="D33" s="52" t="s">
        <v>86</v>
      </c>
      <c r="E33" s="38">
        <v>2</v>
      </c>
      <c r="F33" s="38" t="s">
        <v>59</v>
      </c>
      <c r="G33" s="38"/>
      <c r="H33" s="38"/>
      <c r="I33" s="38">
        <v>2</v>
      </c>
      <c r="J33" s="38" t="s">
        <v>59</v>
      </c>
      <c r="K33" s="38"/>
      <c r="L33" s="38"/>
      <c r="M33" s="38">
        <f t="shared" si="0"/>
        <v>4</v>
      </c>
      <c r="N33" s="38" t="s">
        <v>60</v>
      </c>
      <c r="O33" s="38">
        <v>1</v>
      </c>
      <c r="P33" s="38">
        <v>2</v>
      </c>
      <c r="Q33" s="38">
        <v>40</v>
      </c>
      <c r="R33" s="38">
        <f t="shared" si="2"/>
        <v>80</v>
      </c>
      <c r="S33" s="39">
        <f t="shared" si="1"/>
        <v>320</v>
      </c>
      <c r="T33" s="61" t="s">
        <v>61</v>
      </c>
    </row>
    <row r="34" s="33" customFormat="1" ht="45" customHeight="1" spans="1:20">
      <c r="A34" s="53"/>
      <c r="B34" s="59"/>
      <c r="C34" s="42" t="s">
        <v>41</v>
      </c>
      <c r="D34" s="47" t="s">
        <v>87</v>
      </c>
      <c r="E34" s="41">
        <v>1.5</v>
      </c>
      <c r="F34" s="41"/>
      <c r="G34" s="41" t="s">
        <v>59</v>
      </c>
      <c r="H34" s="41"/>
      <c r="I34" s="41">
        <v>1.5</v>
      </c>
      <c r="J34" s="41"/>
      <c r="K34" s="42" t="s">
        <v>59</v>
      </c>
      <c r="L34" s="41"/>
      <c r="M34" s="41">
        <f t="shared" si="0"/>
        <v>2.25</v>
      </c>
      <c r="N34" s="41" t="s">
        <v>60</v>
      </c>
      <c r="O34" s="41">
        <v>1</v>
      </c>
      <c r="P34" s="41">
        <v>2</v>
      </c>
      <c r="Q34" s="41">
        <v>24</v>
      </c>
      <c r="R34" s="41">
        <f t="shared" si="2"/>
        <v>48</v>
      </c>
      <c r="S34" s="42">
        <f t="shared" si="1"/>
        <v>108</v>
      </c>
      <c r="T34" s="62" t="s">
        <v>88</v>
      </c>
    </row>
    <row r="35" s="33" customFormat="1" ht="27" spans="1:20">
      <c r="A35" s="53"/>
      <c r="B35" s="59"/>
      <c r="C35" s="42"/>
      <c r="D35" s="48" t="s">
        <v>89</v>
      </c>
      <c r="E35" s="41">
        <v>1.5</v>
      </c>
      <c r="F35" s="41"/>
      <c r="G35" s="41" t="s">
        <v>59</v>
      </c>
      <c r="H35" s="41"/>
      <c r="I35" s="41">
        <v>1.5</v>
      </c>
      <c r="J35" s="42"/>
      <c r="K35" s="42" t="s">
        <v>59</v>
      </c>
      <c r="L35" s="41"/>
      <c r="M35" s="41">
        <f t="shared" si="0"/>
        <v>2.25</v>
      </c>
      <c r="N35" s="41" t="s">
        <v>60</v>
      </c>
      <c r="O35" s="41">
        <v>1</v>
      </c>
      <c r="P35" s="41">
        <v>1</v>
      </c>
      <c r="Q35" s="41">
        <v>24</v>
      </c>
      <c r="R35" s="41">
        <f t="shared" si="2"/>
        <v>24</v>
      </c>
      <c r="S35" s="42">
        <f t="shared" si="1"/>
        <v>54</v>
      </c>
      <c r="T35" s="62" t="s">
        <v>88</v>
      </c>
    </row>
    <row r="36" s="33" customFormat="1" ht="27" spans="1:20">
      <c r="A36" s="53"/>
      <c r="B36" s="59"/>
      <c r="C36" s="42" t="s">
        <v>90</v>
      </c>
      <c r="D36" s="48" t="s">
        <v>91</v>
      </c>
      <c r="E36" s="41">
        <v>1.5</v>
      </c>
      <c r="F36" s="41"/>
      <c r="G36" s="41" t="s">
        <v>59</v>
      </c>
      <c r="H36" s="41"/>
      <c r="I36" s="41">
        <v>1.5</v>
      </c>
      <c r="J36" s="42"/>
      <c r="K36" s="42" t="s">
        <v>59</v>
      </c>
      <c r="L36" s="41"/>
      <c r="M36" s="41">
        <f t="shared" si="0"/>
        <v>2.25</v>
      </c>
      <c r="N36" s="41" t="s">
        <v>64</v>
      </c>
      <c r="O36" s="41">
        <v>12</v>
      </c>
      <c r="P36" s="41">
        <v>4</v>
      </c>
      <c r="Q36" s="41">
        <v>6</v>
      </c>
      <c r="R36" s="41">
        <f t="shared" si="2"/>
        <v>288</v>
      </c>
      <c r="S36" s="42">
        <f t="shared" si="1"/>
        <v>648</v>
      </c>
      <c r="T36" s="62" t="s">
        <v>71</v>
      </c>
    </row>
    <row r="37" s="33" customFormat="1" ht="36" customHeight="1" spans="1:20">
      <c r="A37" s="53"/>
      <c r="B37" s="59"/>
      <c r="C37" s="42"/>
      <c r="D37" s="48" t="s">
        <v>92</v>
      </c>
      <c r="E37" s="41">
        <v>1.5</v>
      </c>
      <c r="F37" s="41"/>
      <c r="G37" s="41" t="s">
        <v>59</v>
      </c>
      <c r="H37" s="41"/>
      <c r="I37" s="41">
        <v>1.5</v>
      </c>
      <c r="J37" s="41"/>
      <c r="K37" s="42" t="s">
        <v>59</v>
      </c>
      <c r="L37" s="41"/>
      <c r="M37" s="41">
        <f t="shared" si="0"/>
        <v>2.25</v>
      </c>
      <c r="N37" s="41" t="s">
        <v>64</v>
      </c>
      <c r="O37" s="41">
        <v>12</v>
      </c>
      <c r="P37" s="41">
        <v>4</v>
      </c>
      <c r="Q37" s="41">
        <v>6</v>
      </c>
      <c r="R37" s="41">
        <f t="shared" si="2"/>
        <v>288</v>
      </c>
      <c r="S37" s="42">
        <f t="shared" si="1"/>
        <v>648</v>
      </c>
      <c r="T37" s="62" t="s">
        <v>65</v>
      </c>
    </row>
    <row r="38" s="33" customFormat="1" ht="44" customHeight="1" spans="1:20">
      <c r="A38" s="53"/>
      <c r="B38" s="59"/>
      <c r="C38" s="41" t="s">
        <v>93</v>
      </c>
      <c r="D38" s="47" t="s">
        <v>94</v>
      </c>
      <c r="E38" s="41">
        <v>2</v>
      </c>
      <c r="F38" s="41" t="s">
        <v>59</v>
      </c>
      <c r="G38" s="41"/>
      <c r="H38" s="41"/>
      <c r="I38" s="41">
        <v>2</v>
      </c>
      <c r="J38" s="41" t="s">
        <v>59</v>
      </c>
      <c r="K38" s="42"/>
      <c r="L38" s="41"/>
      <c r="M38" s="41">
        <f t="shared" si="0"/>
        <v>4</v>
      </c>
      <c r="N38" s="41" t="s">
        <v>64</v>
      </c>
      <c r="O38" s="41">
        <v>12</v>
      </c>
      <c r="P38" s="41">
        <v>4</v>
      </c>
      <c r="Q38" s="41">
        <v>12</v>
      </c>
      <c r="R38" s="41">
        <f t="shared" si="2"/>
        <v>576</v>
      </c>
      <c r="S38" s="42">
        <f t="shared" si="1"/>
        <v>2304</v>
      </c>
      <c r="T38" s="62" t="s">
        <v>95</v>
      </c>
    </row>
    <row r="39" s="33" customFormat="1" ht="32" customHeight="1" spans="1:20">
      <c r="A39" s="53"/>
      <c r="B39" s="59"/>
      <c r="C39" s="41"/>
      <c r="D39" s="47" t="s">
        <v>96</v>
      </c>
      <c r="E39" s="41">
        <v>1.5</v>
      </c>
      <c r="F39" s="41"/>
      <c r="G39" s="41" t="s">
        <v>59</v>
      </c>
      <c r="H39" s="41"/>
      <c r="I39" s="41">
        <v>1.5</v>
      </c>
      <c r="J39" s="42"/>
      <c r="K39" s="42" t="s">
        <v>59</v>
      </c>
      <c r="L39" s="41"/>
      <c r="M39" s="41">
        <f t="shared" si="0"/>
        <v>2.25</v>
      </c>
      <c r="N39" s="41" t="s">
        <v>64</v>
      </c>
      <c r="O39" s="41">
        <v>12</v>
      </c>
      <c r="P39" s="41">
        <v>4</v>
      </c>
      <c r="Q39" s="41">
        <v>6</v>
      </c>
      <c r="R39" s="41">
        <f t="shared" si="2"/>
        <v>288</v>
      </c>
      <c r="S39" s="42">
        <f t="shared" si="1"/>
        <v>648</v>
      </c>
      <c r="T39" s="62" t="s">
        <v>97</v>
      </c>
    </row>
    <row r="40" s="33" customFormat="1" ht="27" spans="1:20">
      <c r="A40" s="53"/>
      <c r="B40" s="59"/>
      <c r="C40" s="42" t="s">
        <v>98</v>
      </c>
      <c r="D40" s="48" t="s">
        <v>99</v>
      </c>
      <c r="E40" s="41">
        <v>1</v>
      </c>
      <c r="F40" s="41"/>
      <c r="G40" s="41"/>
      <c r="H40" s="42" t="s">
        <v>59</v>
      </c>
      <c r="I40" s="42">
        <v>1</v>
      </c>
      <c r="J40" s="42"/>
      <c r="K40" s="42"/>
      <c r="L40" s="42" t="s">
        <v>59</v>
      </c>
      <c r="M40" s="41">
        <f t="shared" ref="M40:M69" si="3">E40*I40</f>
        <v>1</v>
      </c>
      <c r="N40" s="41" t="s">
        <v>64</v>
      </c>
      <c r="O40" s="41">
        <v>12</v>
      </c>
      <c r="P40" s="41">
        <v>4</v>
      </c>
      <c r="Q40" s="41">
        <v>4</v>
      </c>
      <c r="R40" s="41">
        <f t="shared" ref="R40:R69" si="4">O40*P40*Q40</f>
        <v>192</v>
      </c>
      <c r="S40" s="42">
        <f t="shared" ref="S40:S69" si="5">M40*R40</f>
        <v>192</v>
      </c>
      <c r="T40" s="62" t="s">
        <v>65</v>
      </c>
    </row>
    <row r="41" s="33" customFormat="1" ht="27" spans="1:20">
      <c r="A41" s="53"/>
      <c r="B41" s="59"/>
      <c r="C41" s="42"/>
      <c r="D41" s="48" t="s">
        <v>100</v>
      </c>
      <c r="E41" s="41">
        <v>1</v>
      </c>
      <c r="F41" s="41"/>
      <c r="G41" s="41"/>
      <c r="H41" s="42" t="s">
        <v>59</v>
      </c>
      <c r="I41" s="42">
        <v>1</v>
      </c>
      <c r="J41" s="42"/>
      <c r="K41" s="42"/>
      <c r="L41" s="42" t="s">
        <v>59</v>
      </c>
      <c r="M41" s="41">
        <f t="shared" si="3"/>
        <v>1</v>
      </c>
      <c r="N41" s="41" t="s">
        <v>64</v>
      </c>
      <c r="O41" s="41">
        <v>12</v>
      </c>
      <c r="P41" s="41">
        <v>4</v>
      </c>
      <c r="Q41" s="41">
        <v>4</v>
      </c>
      <c r="R41" s="41">
        <f t="shared" si="4"/>
        <v>192</v>
      </c>
      <c r="S41" s="42">
        <f t="shared" si="5"/>
        <v>192</v>
      </c>
      <c r="T41" s="62" t="s">
        <v>95</v>
      </c>
    </row>
    <row r="42" s="33" customFormat="1" ht="27" spans="1:20">
      <c r="A42" s="53"/>
      <c r="B42" s="59"/>
      <c r="C42" s="42"/>
      <c r="D42" s="48" t="s">
        <v>101</v>
      </c>
      <c r="E42" s="41">
        <v>1</v>
      </c>
      <c r="F42" s="41"/>
      <c r="G42" s="42"/>
      <c r="H42" s="42" t="s">
        <v>59</v>
      </c>
      <c r="I42" s="42">
        <v>1</v>
      </c>
      <c r="J42" s="42"/>
      <c r="K42" s="42"/>
      <c r="L42" s="41" t="s">
        <v>59</v>
      </c>
      <c r="M42" s="41">
        <f t="shared" si="3"/>
        <v>1</v>
      </c>
      <c r="N42" s="41" t="s">
        <v>64</v>
      </c>
      <c r="O42" s="41">
        <v>12</v>
      </c>
      <c r="P42" s="41">
        <v>4</v>
      </c>
      <c r="Q42" s="41">
        <v>4</v>
      </c>
      <c r="R42" s="41">
        <f t="shared" si="4"/>
        <v>192</v>
      </c>
      <c r="S42" s="42">
        <f t="shared" si="5"/>
        <v>192</v>
      </c>
      <c r="T42" s="62" t="s">
        <v>61</v>
      </c>
    </row>
    <row r="43" s="33" customFormat="1" ht="27" spans="1:20">
      <c r="A43" s="53"/>
      <c r="B43" s="59"/>
      <c r="C43" s="42" t="s">
        <v>102</v>
      </c>
      <c r="D43" s="48" t="s">
        <v>103</v>
      </c>
      <c r="E43" s="41">
        <v>1</v>
      </c>
      <c r="F43" s="41"/>
      <c r="G43" s="41"/>
      <c r="H43" s="42" t="s">
        <v>59</v>
      </c>
      <c r="I43" s="42">
        <v>1</v>
      </c>
      <c r="J43" s="42"/>
      <c r="K43" s="42"/>
      <c r="L43" s="42" t="s">
        <v>59</v>
      </c>
      <c r="M43" s="41">
        <f t="shared" si="3"/>
        <v>1</v>
      </c>
      <c r="N43" s="41" t="s">
        <v>64</v>
      </c>
      <c r="O43" s="41">
        <v>12</v>
      </c>
      <c r="P43" s="41">
        <v>4</v>
      </c>
      <c r="Q43" s="41">
        <v>4</v>
      </c>
      <c r="R43" s="41">
        <f t="shared" si="4"/>
        <v>192</v>
      </c>
      <c r="S43" s="42">
        <f t="shared" si="5"/>
        <v>192</v>
      </c>
      <c r="T43" s="62" t="s">
        <v>95</v>
      </c>
    </row>
    <row r="44" s="33" customFormat="1" ht="27" spans="1:20">
      <c r="A44" s="53"/>
      <c r="B44" s="59"/>
      <c r="C44" s="42"/>
      <c r="D44" s="48" t="s">
        <v>104</v>
      </c>
      <c r="E44" s="41">
        <v>1</v>
      </c>
      <c r="F44" s="41"/>
      <c r="G44" s="41"/>
      <c r="H44" s="42" t="s">
        <v>59</v>
      </c>
      <c r="I44" s="42">
        <v>1</v>
      </c>
      <c r="J44" s="42"/>
      <c r="K44" s="42"/>
      <c r="L44" s="42" t="s">
        <v>59</v>
      </c>
      <c r="M44" s="41">
        <f t="shared" si="3"/>
        <v>1</v>
      </c>
      <c r="N44" s="41" t="s">
        <v>64</v>
      </c>
      <c r="O44" s="41">
        <v>12</v>
      </c>
      <c r="P44" s="41">
        <v>4</v>
      </c>
      <c r="Q44" s="41">
        <v>4</v>
      </c>
      <c r="R44" s="41">
        <f t="shared" si="4"/>
        <v>192</v>
      </c>
      <c r="S44" s="42">
        <f t="shared" si="5"/>
        <v>192</v>
      </c>
      <c r="T44" s="62" t="s">
        <v>95</v>
      </c>
    </row>
    <row r="45" s="33" customFormat="1" ht="40.5" spans="1:20">
      <c r="A45" s="53"/>
      <c r="B45" s="59"/>
      <c r="C45" s="42"/>
      <c r="D45" s="48" t="s">
        <v>105</v>
      </c>
      <c r="E45" s="41">
        <v>1</v>
      </c>
      <c r="F45" s="41"/>
      <c r="G45" s="41"/>
      <c r="H45" s="42" t="s">
        <v>59</v>
      </c>
      <c r="I45" s="42">
        <v>1</v>
      </c>
      <c r="J45" s="42"/>
      <c r="K45" s="42"/>
      <c r="L45" s="42" t="s">
        <v>59</v>
      </c>
      <c r="M45" s="41">
        <f t="shared" si="3"/>
        <v>1</v>
      </c>
      <c r="N45" s="41" t="s">
        <v>64</v>
      </c>
      <c r="O45" s="41">
        <v>12</v>
      </c>
      <c r="P45" s="41">
        <v>4</v>
      </c>
      <c r="Q45" s="41">
        <v>4</v>
      </c>
      <c r="R45" s="41">
        <f t="shared" si="4"/>
        <v>192</v>
      </c>
      <c r="S45" s="42">
        <f t="shared" si="5"/>
        <v>192</v>
      </c>
      <c r="T45" s="62" t="s">
        <v>95</v>
      </c>
    </row>
    <row r="46" s="33" customFormat="1" ht="40.5" spans="1:20">
      <c r="A46" s="53"/>
      <c r="B46" s="59"/>
      <c r="C46" s="42" t="s">
        <v>106</v>
      </c>
      <c r="D46" s="48" t="s">
        <v>107</v>
      </c>
      <c r="E46" s="41">
        <v>1</v>
      </c>
      <c r="F46" s="41"/>
      <c r="G46" s="41"/>
      <c r="H46" s="42" t="s">
        <v>59</v>
      </c>
      <c r="I46" s="42">
        <v>1</v>
      </c>
      <c r="J46" s="42"/>
      <c r="K46" s="42"/>
      <c r="L46" s="42" t="s">
        <v>59</v>
      </c>
      <c r="M46" s="41">
        <f t="shared" si="3"/>
        <v>1</v>
      </c>
      <c r="N46" s="41" t="s">
        <v>64</v>
      </c>
      <c r="O46" s="41">
        <v>12</v>
      </c>
      <c r="P46" s="41">
        <v>4</v>
      </c>
      <c r="Q46" s="41">
        <v>6</v>
      </c>
      <c r="R46" s="41">
        <f t="shared" si="4"/>
        <v>288</v>
      </c>
      <c r="S46" s="42">
        <f t="shared" si="5"/>
        <v>288</v>
      </c>
      <c r="T46" s="62" t="s">
        <v>71</v>
      </c>
    </row>
    <row r="47" s="33" customFormat="1" ht="27" spans="1:20">
      <c r="A47" s="53"/>
      <c r="B47" s="59"/>
      <c r="C47" s="42" t="s">
        <v>108</v>
      </c>
      <c r="D47" s="55" t="s">
        <v>109</v>
      </c>
      <c r="E47" s="41">
        <v>1</v>
      </c>
      <c r="F47" s="41"/>
      <c r="G47" s="41"/>
      <c r="H47" s="42" t="s">
        <v>59</v>
      </c>
      <c r="I47" s="42">
        <v>1</v>
      </c>
      <c r="J47" s="42"/>
      <c r="K47" s="42"/>
      <c r="L47" s="42" t="s">
        <v>59</v>
      </c>
      <c r="M47" s="41">
        <f t="shared" si="3"/>
        <v>1</v>
      </c>
      <c r="N47" s="41" t="s">
        <v>60</v>
      </c>
      <c r="O47" s="41">
        <v>1</v>
      </c>
      <c r="P47" s="41">
        <v>6</v>
      </c>
      <c r="Q47" s="41">
        <v>12</v>
      </c>
      <c r="R47" s="41">
        <f t="shared" si="4"/>
        <v>72</v>
      </c>
      <c r="S47" s="42">
        <f t="shared" si="5"/>
        <v>72</v>
      </c>
      <c r="T47" s="62" t="s">
        <v>95</v>
      </c>
    </row>
    <row r="48" s="33" customFormat="1" ht="40.5" spans="1:20">
      <c r="A48" s="53"/>
      <c r="B48" s="59"/>
      <c r="C48" s="42"/>
      <c r="D48" s="55" t="s">
        <v>110</v>
      </c>
      <c r="E48" s="41">
        <v>2</v>
      </c>
      <c r="F48" s="41" t="s">
        <v>59</v>
      </c>
      <c r="G48" s="41"/>
      <c r="H48" s="42"/>
      <c r="I48" s="41">
        <v>2</v>
      </c>
      <c r="J48" s="41" t="s">
        <v>59</v>
      </c>
      <c r="K48" s="42"/>
      <c r="L48" s="42"/>
      <c r="M48" s="41">
        <f t="shared" si="3"/>
        <v>4</v>
      </c>
      <c r="N48" s="41" t="s">
        <v>60</v>
      </c>
      <c r="O48" s="41">
        <v>1</v>
      </c>
      <c r="P48" s="41">
        <v>6</v>
      </c>
      <c r="Q48" s="41">
        <v>12</v>
      </c>
      <c r="R48" s="41">
        <f t="shared" si="4"/>
        <v>72</v>
      </c>
      <c r="S48" s="42">
        <f t="shared" si="5"/>
        <v>288</v>
      </c>
      <c r="T48" s="62" t="s">
        <v>73</v>
      </c>
    </row>
    <row r="49" s="33" customFormat="1" ht="54" spans="1:20">
      <c r="A49" s="53"/>
      <c r="B49" s="59"/>
      <c r="C49" s="42"/>
      <c r="D49" s="55" t="s">
        <v>111</v>
      </c>
      <c r="E49" s="41">
        <v>1</v>
      </c>
      <c r="F49" s="41"/>
      <c r="G49" s="41"/>
      <c r="H49" s="42" t="s">
        <v>59</v>
      </c>
      <c r="I49" s="42">
        <v>1</v>
      </c>
      <c r="J49" s="42"/>
      <c r="K49" s="42"/>
      <c r="L49" s="42" t="s">
        <v>59</v>
      </c>
      <c r="M49" s="41">
        <f t="shared" si="3"/>
        <v>1</v>
      </c>
      <c r="N49" s="41" t="s">
        <v>60</v>
      </c>
      <c r="O49" s="41">
        <v>1</v>
      </c>
      <c r="P49" s="41">
        <v>6</v>
      </c>
      <c r="Q49" s="41">
        <v>12</v>
      </c>
      <c r="R49" s="41">
        <f t="shared" si="4"/>
        <v>72</v>
      </c>
      <c r="S49" s="42">
        <f t="shared" si="5"/>
        <v>72</v>
      </c>
      <c r="T49" s="62" t="s">
        <v>61</v>
      </c>
    </row>
    <row r="50" s="33" customFormat="1" ht="27" spans="1:20">
      <c r="A50" s="53"/>
      <c r="B50" s="59"/>
      <c r="C50" s="41" t="s">
        <v>112</v>
      </c>
      <c r="D50" s="48" t="s">
        <v>113</v>
      </c>
      <c r="E50" s="41">
        <v>1</v>
      </c>
      <c r="F50" s="41"/>
      <c r="G50" s="41"/>
      <c r="H50" s="42" t="s">
        <v>59</v>
      </c>
      <c r="I50" s="42">
        <v>1</v>
      </c>
      <c r="J50" s="42"/>
      <c r="K50" s="42"/>
      <c r="L50" s="42" t="s">
        <v>59</v>
      </c>
      <c r="M50" s="41">
        <f t="shared" si="3"/>
        <v>1</v>
      </c>
      <c r="N50" s="41" t="s">
        <v>64</v>
      </c>
      <c r="O50" s="41">
        <v>12</v>
      </c>
      <c r="P50" s="41">
        <v>1</v>
      </c>
      <c r="Q50" s="41">
        <v>2</v>
      </c>
      <c r="R50" s="41">
        <f t="shared" si="4"/>
        <v>24</v>
      </c>
      <c r="S50" s="42">
        <f t="shared" si="5"/>
        <v>24</v>
      </c>
      <c r="T50" s="62" t="s">
        <v>95</v>
      </c>
    </row>
    <row r="51" s="33" customFormat="1" ht="27" spans="1:20">
      <c r="A51" s="53"/>
      <c r="B51" s="59"/>
      <c r="C51" s="41"/>
      <c r="D51" s="48" t="s">
        <v>114</v>
      </c>
      <c r="E51" s="41">
        <v>1</v>
      </c>
      <c r="F51" s="41"/>
      <c r="G51" s="41"/>
      <c r="H51" s="42" t="s">
        <v>59</v>
      </c>
      <c r="I51" s="42">
        <v>1</v>
      </c>
      <c r="J51" s="42"/>
      <c r="K51" s="42"/>
      <c r="L51" s="42" t="s">
        <v>59</v>
      </c>
      <c r="M51" s="41">
        <f t="shared" si="3"/>
        <v>1</v>
      </c>
      <c r="N51" s="41" t="s">
        <v>64</v>
      </c>
      <c r="O51" s="41">
        <v>12</v>
      </c>
      <c r="P51" s="41">
        <v>1</v>
      </c>
      <c r="Q51" s="41">
        <v>2</v>
      </c>
      <c r="R51" s="41">
        <f t="shared" si="4"/>
        <v>24</v>
      </c>
      <c r="S51" s="42">
        <f t="shared" si="5"/>
        <v>24</v>
      </c>
      <c r="T51" s="62" t="s">
        <v>95</v>
      </c>
    </row>
    <row r="52" s="33" customFormat="1" ht="27" spans="1:20">
      <c r="A52" s="53"/>
      <c r="B52" s="59"/>
      <c r="C52" s="41" t="s">
        <v>115</v>
      </c>
      <c r="D52" s="48" t="s">
        <v>116</v>
      </c>
      <c r="E52" s="41">
        <v>1</v>
      </c>
      <c r="F52" s="41"/>
      <c r="G52" s="41"/>
      <c r="H52" s="42" t="s">
        <v>59</v>
      </c>
      <c r="I52" s="42">
        <v>1</v>
      </c>
      <c r="J52" s="42"/>
      <c r="K52" s="42"/>
      <c r="L52" s="42" t="s">
        <v>59</v>
      </c>
      <c r="M52" s="41">
        <f t="shared" si="3"/>
        <v>1</v>
      </c>
      <c r="N52" s="41" t="s">
        <v>64</v>
      </c>
      <c r="O52" s="41">
        <v>12</v>
      </c>
      <c r="P52" s="41">
        <v>1</v>
      </c>
      <c r="Q52" s="41">
        <v>6</v>
      </c>
      <c r="R52" s="41">
        <f t="shared" si="4"/>
        <v>72</v>
      </c>
      <c r="S52" s="42">
        <f t="shared" si="5"/>
        <v>72</v>
      </c>
      <c r="T52" s="62" t="s">
        <v>71</v>
      </c>
    </row>
    <row r="53" s="33" customFormat="1" ht="27" spans="1:20">
      <c r="A53" s="53"/>
      <c r="B53" s="59"/>
      <c r="C53" s="41"/>
      <c r="D53" s="48" t="s">
        <v>117</v>
      </c>
      <c r="E53" s="41">
        <v>1</v>
      </c>
      <c r="F53" s="41"/>
      <c r="G53" s="41"/>
      <c r="H53" s="42" t="s">
        <v>59</v>
      </c>
      <c r="I53" s="42">
        <v>1</v>
      </c>
      <c r="J53" s="42"/>
      <c r="K53" s="42"/>
      <c r="L53" s="42" t="s">
        <v>59</v>
      </c>
      <c r="M53" s="41">
        <f t="shared" si="3"/>
        <v>1</v>
      </c>
      <c r="N53" s="41" t="s">
        <v>60</v>
      </c>
      <c r="O53" s="41">
        <v>1</v>
      </c>
      <c r="P53" s="41">
        <v>2</v>
      </c>
      <c r="Q53" s="41">
        <v>8</v>
      </c>
      <c r="R53" s="41">
        <f t="shared" si="4"/>
        <v>16</v>
      </c>
      <c r="S53" s="42">
        <f t="shared" si="5"/>
        <v>16</v>
      </c>
      <c r="T53" s="62" t="s">
        <v>71</v>
      </c>
    </row>
    <row r="54" s="33" customFormat="1" ht="40.5" spans="1:20">
      <c r="A54" s="53"/>
      <c r="B54" s="59"/>
      <c r="C54" s="41"/>
      <c r="D54" s="48" t="s">
        <v>118</v>
      </c>
      <c r="E54" s="41">
        <v>1.5</v>
      </c>
      <c r="F54" s="41"/>
      <c r="G54" s="41" t="s">
        <v>59</v>
      </c>
      <c r="H54" s="41"/>
      <c r="I54" s="41">
        <v>1.5</v>
      </c>
      <c r="J54" s="42"/>
      <c r="K54" s="42" t="s">
        <v>59</v>
      </c>
      <c r="L54" s="41"/>
      <c r="M54" s="41">
        <f t="shared" si="3"/>
        <v>2.25</v>
      </c>
      <c r="N54" s="41" t="s">
        <v>60</v>
      </c>
      <c r="O54" s="41">
        <v>1</v>
      </c>
      <c r="P54" s="41">
        <v>2</v>
      </c>
      <c r="Q54" s="41">
        <v>8</v>
      </c>
      <c r="R54" s="41">
        <f t="shared" si="4"/>
        <v>16</v>
      </c>
      <c r="S54" s="42">
        <f t="shared" si="5"/>
        <v>36</v>
      </c>
      <c r="T54" s="62" t="s">
        <v>88</v>
      </c>
    </row>
    <row r="55" s="33" customFormat="1" ht="27" spans="1:20">
      <c r="A55" s="53"/>
      <c r="B55" s="59"/>
      <c r="C55" s="41"/>
      <c r="D55" s="48" t="s">
        <v>119</v>
      </c>
      <c r="E55" s="41">
        <v>1.5</v>
      </c>
      <c r="F55" s="41"/>
      <c r="G55" s="41" t="s">
        <v>59</v>
      </c>
      <c r="H55" s="41"/>
      <c r="I55" s="41">
        <v>1.5</v>
      </c>
      <c r="J55" s="41"/>
      <c r="K55" s="41" t="s">
        <v>59</v>
      </c>
      <c r="L55" s="41"/>
      <c r="M55" s="41">
        <f t="shared" si="3"/>
        <v>2.25</v>
      </c>
      <c r="N55" s="41" t="s">
        <v>60</v>
      </c>
      <c r="O55" s="41">
        <v>1</v>
      </c>
      <c r="P55" s="41">
        <v>2</v>
      </c>
      <c r="Q55" s="41">
        <v>12</v>
      </c>
      <c r="R55" s="41">
        <f t="shared" si="4"/>
        <v>24</v>
      </c>
      <c r="S55" s="42">
        <f t="shared" si="5"/>
        <v>54</v>
      </c>
      <c r="T55" s="62" t="s">
        <v>88</v>
      </c>
    </row>
    <row r="56" s="33" customFormat="1" ht="54" spans="1:20">
      <c r="A56" s="53"/>
      <c r="B56" s="59"/>
      <c r="C56" s="41"/>
      <c r="D56" s="48" t="s">
        <v>120</v>
      </c>
      <c r="E56" s="41">
        <v>1</v>
      </c>
      <c r="F56" s="41"/>
      <c r="G56" s="41"/>
      <c r="H56" s="42" t="s">
        <v>59</v>
      </c>
      <c r="I56" s="42">
        <v>1</v>
      </c>
      <c r="J56" s="42"/>
      <c r="K56" s="42"/>
      <c r="L56" s="42" t="s">
        <v>59</v>
      </c>
      <c r="M56" s="41">
        <f t="shared" si="3"/>
        <v>1</v>
      </c>
      <c r="N56" s="41" t="s">
        <v>60</v>
      </c>
      <c r="O56" s="41">
        <v>1</v>
      </c>
      <c r="P56" s="41">
        <v>2</v>
      </c>
      <c r="Q56" s="41">
        <v>8</v>
      </c>
      <c r="R56" s="41">
        <f t="shared" si="4"/>
        <v>16</v>
      </c>
      <c r="S56" s="42">
        <f t="shared" si="5"/>
        <v>16</v>
      </c>
      <c r="T56" s="62" t="s">
        <v>71</v>
      </c>
    </row>
    <row r="57" s="33" customFormat="1" ht="47" customHeight="1" spans="1:20">
      <c r="A57" s="53"/>
      <c r="B57" s="59"/>
      <c r="C57" s="41" t="s">
        <v>121</v>
      </c>
      <c r="D57" s="48" t="s">
        <v>122</v>
      </c>
      <c r="E57" s="41">
        <v>1</v>
      </c>
      <c r="F57" s="41"/>
      <c r="G57" s="41"/>
      <c r="H57" s="42" t="s">
        <v>59</v>
      </c>
      <c r="I57" s="42">
        <v>1</v>
      </c>
      <c r="J57" s="42"/>
      <c r="K57" s="42"/>
      <c r="L57" s="42" t="s">
        <v>59</v>
      </c>
      <c r="M57" s="41">
        <f t="shared" si="3"/>
        <v>1</v>
      </c>
      <c r="N57" s="41" t="s">
        <v>64</v>
      </c>
      <c r="O57" s="41">
        <v>12</v>
      </c>
      <c r="P57" s="41">
        <v>4</v>
      </c>
      <c r="Q57" s="41">
        <v>6</v>
      </c>
      <c r="R57" s="41">
        <f t="shared" si="4"/>
        <v>288</v>
      </c>
      <c r="S57" s="42">
        <f t="shared" si="5"/>
        <v>288</v>
      </c>
      <c r="T57" s="62" t="s">
        <v>67</v>
      </c>
    </row>
    <row r="58" s="33" customFormat="1" ht="58" customHeight="1" spans="1:20">
      <c r="A58" s="53"/>
      <c r="B58" s="59"/>
      <c r="C58" s="41"/>
      <c r="D58" s="48" t="s">
        <v>123</v>
      </c>
      <c r="E58" s="41">
        <v>2</v>
      </c>
      <c r="F58" s="41" t="s">
        <v>59</v>
      </c>
      <c r="G58" s="41"/>
      <c r="H58" s="42"/>
      <c r="I58" s="41">
        <v>2</v>
      </c>
      <c r="J58" s="41" t="s">
        <v>59</v>
      </c>
      <c r="K58" s="42"/>
      <c r="L58" s="42"/>
      <c r="M58" s="41">
        <f t="shared" si="3"/>
        <v>4</v>
      </c>
      <c r="N58" s="41" t="s">
        <v>64</v>
      </c>
      <c r="O58" s="41">
        <v>12</v>
      </c>
      <c r="P58" s="41">
        <v>4</v>
      </c>
      <c r="Q58" s="41">
        <v>8</v>
      </c>
      <c r="R58" s="41">
        <f t="shared" si="4"/>
        <v>384</v>
      </c>
      <c r="S58" s="42">
        <f t="shared" si="5"/>
        <v>1536</v>
      </c>
      <c r="T58" s="62" t="s">
        <v>71</v>
      </c>
    </row>
    <row r="59" s="33" customFormat="1" ht="35" customHeight="1" spans="1:20">
      <c r="A59" s="56"/>
      <c r="B59" s="60"/>
      <c r="C59" s="44"/>
      <c r="D59" s="49" t="s">
        <v>124</v>
      </c>
      <c r="E59" s="44">
        <v>1</v>
      </c>
      <c r="F59" s="44"/>
      <c r="G59" s="44"/>
      <c r="H59" s="45" t="s">
        <v>59</v>
      </c>
      <c r="I59" s="45">
        <v>1</v>
      </c>
      <c r="J59" s="45"/>
      <c r="K59" s="45"/>
      <c r="L59" s="45" t="s">
        <v>59</v>
      </c>
      <c r="M59" s="44">
        <f t="shared" si="3"/>
        <v>1</v>
      </c>
      <c r="N59" s="44" t="s">
        <v>64</v>
      </c>
      <c r="O59" s="44">
        <v>12</v>
      </c>
      <c r="P59" s="44">
        <v>4</v>
      </c>
      <c r="Q59" s="44">
        <v>2</v>
      </c>
      <c r="R59" s="44">
        <f t="shared" si="4"/>
        <v>96</v>
      </c>
      <c r="S59" s="45">
        <f t="shared" si="5"/>
        <v>96</v>
      </c>
      <c r="T59" s="63" t="s">
        <v>65</v>
      </c>
    </row>
    <row r="60" s="33" customFormat="1" ht="40.5" spans="1:20">
      <c r="A60" s="50">
        <v>3</v>
      </c>
      <c r="B60" s="58" t="s">
        <v>125</v>
      </c>
      <c r="C60" s="38" t="s">
        <v>126</v>
      </c>
      <c r="D60" s="52" t="s">
        <v>127</v>
      </c>
      <c r="E60" s="38">
        <v>2</v>
      </c>
      <c r="F60" s="38" t="s">
        <v>59</v>
      </c>
      <c r="G60" s="38"/>
      <c r="H60" s="39"/>
      <c r="I60" s="38">
        <v>2</v>
      </c>
      <c r="J60" s="38" t="s">
        <v>59</v>
      </c>
      <c r="K60" s="39"/>
      <c r="L60" s="39"/>
      <c r="M60" s="38">
        <f t="shared" si="3"/>
        <v>4</v>
      </c>
      <c r="N60" s="38" t="s">
        <v>64</v>
      </c>
      <c r="O60" s="38">
        <v>12</v>
      </c>
      <c r="P60" s="38">
        <v>4</v>
      </c>
      <c r="Q60" s="38">
        <v>8</v>
      </c>
      <c r="R60" s="38">
        <f t="shared" si="4"/>
        <v>384</v>
      </c>
      <c r="S60" s="39">
        <f t="shared" si="5"/>
        <v>1536</v>
      </c>
      <c r="T60" s="61" t="s">
        <v>97</v>
      </c>
    </row>
    <row r="61" s="33" customFormat="1" ht="40" customHeight="1" spans="1:20">
      <c r="A61" s="53"/>
      <c r="B61" s="59"/>
      <c r="C61" s="41" t="s">
        <v>128</v>
      </c>
      <c r="D61" s="47" t="s">
        <v>129</v>
      </c>
      <c r="E61" s="41">
        <v>1.5</v>
      </c>
      <c r="F61" s="41"/>
      <c r="G61" s="41" t="s">
        <v>59</v>
      </c>
      <c r="H61" s="42"/>
      <c r="I61" s="41">
        <v>1.5</v>
      </c>
      <c r="J61" s="42"/>
      <c r="K61" s="42" t="s">
        <v>59</v>
      </c>
      <c r="L61" s="42"/>
      <c r="M61" s="41">
        <f t="shared" si="3"/>
        <v>2.25</v>
      </c>
      <c r="N61" s="41" t="s">
        <v>64</v>
      </c>
      <c r="O61" s="41">
        <v>12</v>
      </c>
      <c r="P61" s="41">
        <v>4</v>
      </c>
      <c r="Q61" s="41">
        <v>6</v>
      </c>
      <c r="R61" s="41">
        <f t="shared" si="4"/>
        <v>288</v>
      </c>
      <c r="S61" s="42">
        <f t="shared" si="5"/>
        <v>648</v>
      </c>
      <c r="T61" s="62" t="s">
        <v>67</v>
      </c>
    </row>
    <row r="62" s="33" customFormat="1" ht="40.5" spans="1:20">
      <c r="A62" s="53"/>
      <c r="B62" s="59"/>
      <c r="C62" s="41" t="s">
        <v>130</v>
      </c>
      <c r="D62" s="47" t="s">
        <v>131</v>
      </c>
      <c r="E62" s="41">
        <v>1.5</v>
      </c>
      <c r="F62" s="41"/>
      <c r="G62" s="41" t="s">
        <v>59</v>
      </c>
      <c r="H62" s="42"/>
      <c r="I62" s="41">
        <v>1.5</v>
      </c>
      <c r="J62" s="42"/>
      <c r="K62" s="42" t="s">
        <v>59</v>
      </c>
      <c r="L62" s="42"/>
      <c r="M62" s="41">
        <f t="shared" si="3"/>
        <v>2.25</v>
      </c>
      <c r="N62" s="41" t="s">
        <v>64</v>
      </c>
      <c r="O62" s="41">
        <v>12</v>
      </c>
      <c r="P62" s="41">
        <v>4</v>
      </c>
      <c r="Q62" s="41">
        <v>6</v>
      </c>
      <c r="R62" s="41">
        <f t="shared" si="4"/>
        <v>288</v>
      </c>
      <c r="S62" s="42">
        <f t="shared" si="5"/>
        <v>648</v>
      </c>
      <c r="T62" s="62" t="s">
        <v>67</v>
      </c>
    </row>
    <row r="63" s="33" customFormat="1" ht="40.5" spans="1:20">
      <c r="A63" s="53"/>
      <c r="B63" s="59"/>
      <c r="C63" s="41" t="s">
        <v>132</v>
      </c>
      <c r="D63" s="47" t="s">
        <v>133</v>
      </c>
      <c r="E63" s="41">
        <v>1</v>
      </c>
      <c r="F63" s="41"/>
      <c r="G63" s="41"/>
      <c r="H63" s="42" t="s">
        <v>59</v>
      </c>
      <c r="I63" s="42">
        <v>1</v>
      </c>
      <c r="J63" s="42"/>
      <c r="K63" s="42"/>
      <c r="L63" s="42" t="s">
        <v>59</v>
      </c>
      <c r="M63" s="41">
        <f t="shared" si="3"/>
        <v>1</v>
      </c>
      <c r="N63" s="41" t="s">
        <v>64</v>
      </c>
      <c r="O63" s="41">
        <v>12</v>
      </c>
      <c r="P63" s="41">
        <v>2</v>
      </c>
      <c r="Q63" s="41">
        <v>8</v>
      </c>
      <c r="R63" s="41">
        <f t="shared" si="4"/>
        <v>192</v>
      </c>
      <c r="S63" s="42">
        <f t="shared" si="5"/>
        <v>192</v>
      </c>
      <c r="T63" s="62" t="s">
        <v>61</v>
      </c>
    </row>
    <row r="64" s="33" customFormat="1" ht="40.5" spans="1:20">
      <c r="A64" s="53"/>
      <c r="B64" s="59"/>
      <c r="C64" s="41" t="s">
        <v>134</v>
      </c>
      <c r="D64" s="55" t="s">
        <v>135</v>
      </c>
      <c r="E64" s="41">
        <v>1.5</v>
      </c>
      <c r="F64" s="41"/>
      <c r="G64" s="41" t="s">
        <v>59</v>
      </c>
      <c r="H64" s="42"/>
      <c r="I64" s="41">
        <v>1.5</v>
      </c>
      <c r="J64" s="41"/>
      <c r="K64" s="42" t="s">
        <v>59</v>
      </c>
      <c r="L64" s="42"/>
      <c r="M64" s="41">
        <f t="shared" si="3"/>
        <v>2.25</v>
      </c>
      <c r="N64" s="41" t="s">
        <v>60</v>
      </c>
      <c r="O64" s="41">
        <v>1</v>
      </c>
      <c r="P64" s="41">
        <v>6</v>
      </c>
      <c r="Q64" s="41">
        <v>60</v>
      </c>
      <c r="R64" s="41">
        <f t="shared" si="4"/>
        <v>360</v>
      </c>
      <c r="S64" s="42">
        <f t="shared" si="5"/>
        <v>810</v>
      </c>
      <c r="T64" s="64" t="s">
        <v>84</v>
      </c>
    </row>
    <row r="65" s="33" customFormat="1" ht="27" spans="1:20">
      <c r="A65" s="53"/>
      <c r="B65" s="59"/>
      <c r="C65" s="42" t="s">
        <v>136</v>
      </c>
      <c r="D65" s="55" t="s">
        <v>137</v>
      </c>
      <c r="E65" s="41">
        <v>1.5</v>
      </c>
      <c r="F65" s="41"/>
      <c r="G65" s="41" t="s">
        <v>59</v>
      </c>
      <c r="H65" s="42"/>
      <c r="I65" s="41">
        <v>1.5</v>
      </c>
      <c r="J65" s="41"/>
      <c r="K65" s="42" t="s">
        <v>59</v>
      </c>
      <c r="L65" s="42"/>
      <c r="M65" s="41">
        <f t="shared" si="3"/>
        <v>2.25</v>
      </c>
      <c r="N65" s="41" t="s">
        <v>64</v>
      </c>
      <c r="O65" s="41">
        <v>12</v>
      </c>
      <c r="P65" s="41">
        <v>4</v>
      </c>
      <c r="Q65" s="41">
        <v>4</v>
      </c>
      <c r="R65" s="41">
        <f t="shared" si="4"/>
        <v>192</v>
      </c>
      <c r="S65" s="42">
        <f t="shared" si="5"/>
        <v>432</v>
      </c>
      <c r="T65" s="64" t="s">
        <v>73</v>
      </c>
    </row>
    <row r="66" s="33" customFormat="1" ht="40.5" spans="1:20">
      <c r="A66" s="53"/>
      <c r="B66" s="59"/>
      <c r="C66" s="42"/>
      <c r="D66" s="47" t="s">
        <v>138</v>
      </c>
      <c r="E66" s="41">
        <v>1.5</v>
      </c>
      <c r="F66" s="41"/>
      <c r="G66" s="41" t="s">
        <v>59</v>
      </c>
      <c r="H66" s="42"/>
      <c r="I66" s="41">
        <v>1.5</v>
      </c>
      <c r="J66" s="41"/>
      <c r="K66" s="42" t="s">
        <v>59</v>
      </c>
      <c r="L66" s="42"/>
      <c r="M66" s="41">
        <f t="shared" si="3"/>
        <v>2.25</v>
      </c>
      <c r="N66" s="41" t="s">
        <v>64</v>
      </c>
      <c r="O66" s="41">
        <v>12</v>
      </c>
      <c r="P66" s="41">
        <v>4</v>
      </c>
      <c r="Q66" s="41">
        <v>4</v>
      </c>
      <c r="R66" s="41">
        <f t="shared" si="4"/>
        <v>192</v>
      </c>
      <c r="S66" s="42">
        <f t="shared" si="5"/>
        <v>432</v>
      </c>
      <c r="T66" s="64" t="s">
        <v>95</v>
      </c>
    </row>
    <row r="67" s="33" customFormat="1" ht="81" spans="1:20">
      <c r="A67" s="53"/>
      <c r="B67" s="59"/>
      <c r="C67" s="42"/>
      <c r="D67" s="47" t="s">
        <v>139</v>
      </c>
      <c r="E67" s="41">
        <v>1.5</v>
      </c>
      <c r="F67" s="41"/>
      <c r="G67" s="41" t="s">
        <v>59</v>
      </c>
      <c r="H67" s="42"/>
      <c r="I67" s="41">
        <v>1.5</v>
      </c>
      <c r="J67" s="41"/>
      <c r="K67" s="42" t="s">
        <v>59</v>
      </c>
      <c r="L67" s="42"/>
      <c r="M67" s="41">
        <f t="shared" si="3"/>
        <v>2.25</v>
      </c>
      <c r="N67" s="41" t="s">
        <v>64</v>
      </c>
      <c r="O67" s="41">
        <v>12</v>
      </c>
      <c r="P67" s="41">
        <v>4</v>
      </c>
      <c r="Q67" s="41">
        <v>8</v>
      </c>
      <c r="R67" s="41">
        <f t="shared" si="4"/>
        <v>384</v>
      </c>
      <c r="S67" s="42">
        <f t="shared" si="5"/>
        <v>864</v>
      </c>
      <c r="T67" s="62" t="s">
        <v>95</v>
      </c>
    </row>
    <row r="68" s="33" customFormat="1" ht="27.75" spans="1:20">
      <c r="A68" s="65"/>
      <c r="B68" s="66"/>
      <c r="C68" s="67"/>
      <c r="D68" s="68" t="s">
        <v>140</v>
      </c>
      <c r="E68" s="69">
        <v>1.5</v>
      </c>
      <c r="F68" s="69"/>
      <c r="G68" s="69" t="s">
        <v>59</v>
      </c>
      <c r="H68" s="69"/>
      <c r="I68" s="69">
        <v>1.5</v>
      </c>
      <c r="J68" s="69"/>
      <c r="K68" s="67" t="s">
        <v>59</v>
      </c>
      <c r="L68" s="67"/>
      <c r="M68" s="69">
        <f t="shared" si="3"/>
        <v>2.25</v>
      </c>
      <c r="N68" s="69" t="s">
        <v>64</v>
      </c>
      <c r="O68" s="69">
        <v>12</v>
      </c>
      <c r="P68" s="69">
        <v>2</v>
      </c>
      <c r="Q68" s="69">
        <v>4</v>
      </c>
      <c r="R68" s="69">
        <f t="shared" si="4"/>
        <v>96</v>
      </c>
      <c r="S68" s="67">
        <f t="shared" si="5"/>
        <v>216</v>
      </c>
      <c r="T68" s="99" t="s">
        <v>69</v>
      </c>
    </row>
    <row r="69" s="33" customFormat="1" ht="36" customHeight="1" spans="1:20">
      <c r="A69" s="70">
        <v>4</v>
      </c>
      <c r="B69" s="58"/>
      <c r="C69" s="38" t="s">
        <v>33</v>
      </c>
      <c r="D69" s="52" t="s">
        <v>141</v>
      </c>
      <c r="E69" s="38">
        <v>2</v>
      </c>
      <c r="F69" s="38" t="s">
        <v>59</v>
      </c>
      <c r="G69" s="38"/>
      <c r="H69" s="38"/>
      <c r="I69" s="38">
        <v>2</v>
      </c>
      <c r="J69" s="38" t="s">
        <v>59</v>
      </c>
      <c r="K69" s="39"/>
      <c r="L69" s="39"/>
      <c r="M69" s="38">
        <f t="shared" si="3"/>
        <v>4</v>
      </c>
      <c r="N69" s="38" t="s">
        <v>60</v>
      </c>
      <c r="O69" s="38">
        <v>1</v>
      </c>
      <c r="P69" s="38">
        <v>1</v>
      </c>
      <c r="Q69" s="38">
        <v>30</v>
      </c>
      <c r="R69" s="38">
        <f t="shared" si="4"/>
        <v>30</v>
      </c>
      <c r="S69" s="39">
        <f t="shared" si="5"/>
        <v>120</v>
      </c>
      <c r="T69" s="61" t="s">
        <v>97</v>
      </c>
    </row>
    <row r="70" s="33" customFormat="1" ht="27" spans="1:20">
      <c r="A70" s="71"/>
      <c r="B70" s="72" t="s">
        <v>142</v>
      </c>
      <c r="C70" s="20" t="s">
        <v>143</v>
      </c>
      <c r="D70" s="55" t="s">
        <v>144</v>
      </c>
      <c r="E70" s="41">
        <v>1.5</v>
      </c>
      <c r="F70" s="41"/>
      <c r="G70" s="41" t="s">
        <v>59</v>
      </c>
      <c r="H70" s="41"/>
      <c r="I70" s="41">
        <v>1.5</v>
      </c>
      <c r="J70" s="41"/>
      <c r="K70" s="42" t="s">
        <v>59</v>
      </c>
      <c r="L70" s="42"/>
      <c r="M70" s="41">
        <f t="shared" ref="M70:M111" si="6">E70*I70</f>
        <v>2.25</v>
      </c>
      <c r="N70" s="41" t="s">
        <v>64</v>
      </c>
      <c r="O70" s="41">
        <v>12</v>
      </c>
      <c r="P70" s="41">
        <v>12</v>
      </c>
      <c r="Q70" s="41">
        <v>2</v>
      </c>
      <c r="R70" s="41">
        <f t="shared" ref="R70:R111" si="7">O70*P70*Q70</f>
        <v>288</v>
      </c>
      <c r="S70" s="42">
        <f t="shared" ref="S70:S111" si="8">M70*R70</f>
        <v>648</v>
      </c>
      <c r="T70" s="62" t="s">
        <v>145</v>
      </c>
    </row>
    <row r="71" s="33" customFormat="1" ht="40.5" spans="1:20">
      <c r="A71" s="71"/>
      <c r="B71" s="72"/>
      <c r="C71" s="20"/>
      <c r="D71" s="55" t="s">
        <v>146</v>
      </c>
      <c r="E71" s="41">
        <v>2</v>
      </c>
      <c r="F71" s="41" t="s">
        <v>59</v>
      </c>
      <c r="G71" s="41"/>
      <c r="H71" s="41"/>
      <c r="I71" s="41">
        <v>2</v>
      </c>
      <c r="J71" s="41" t="s">
        <v>59</v>
      </c>
      <c r="K71" s="41"/>
      <c r="L71" s="42"/>
      <c r="M71" s="41">
        <f t="shared" si="6"/>
        <v>4</v>
      </c>
      <c r="N71" s="41" t="s">
        <v>64</v>
      </c>
      <c r="O71" s="41">
        <v>12</v>
      </c>
      <c r="P71" s="41">
        <v>4</v>
      </c>
      <c r="Q71" s="41">
        <v>6</v>
      </c>
      <c r="R71" s="41">
        <f t="shared" si="7"/>
        <v>288</v>
      </c>
      <c r="S71" s="42">
        <f t="shared" si="8"/>
        <v>1152</v>
      </c>
      <c r="T71" s="62" t="s">
        <v>145</v>
      </c>
    </row>
    <row r="72" s="33" customFormat="1" ht="31" customHeight="1" spans="1:20">
      <c r="A72" s="71"/>
      <c r="B72" s="72"/>
      <c r="C72" s="20"/>
      <c r="D72" s="55" t="s">
        <v>147</v>
      </c>
      <c r="E72" s="41">
        <v>1</v>
      </c>
      <c r="F72" s="41"/>
      <c r="G72" s="41"/>
      <c r="H72" s="42" t="s">
        <v>59</v>
      </c>
      <c r="I72" s="42">
        <v>1</v>
      </c>
      <c r="J72" s="41"/>
      <c r="K72" s="41"/>
      <c r="L72" s="42" t="s">
        <v>59</v>
      </c>
      <c r="M72" s="41">
        <f t="shared" si="6"/>
        <v>1</v>
      </c>
      <c r="N72" s="41" t="s">
        <v>64</v>
      </c>
      <c r="O72" s="41">
        <v>12</v>
      </c>
      <c r="P72" s="41">
        <v>4</v>
      </c>
      <c r="Q72" s="41">
        <v>3</v>
      </c>
      <c r="R72" s="41">
        <f t="shared" si="7"/>
        <v>144</v>
      </c>
      <c r="S72" s="42">
        <f t="shared" si="8"/>
        <v>144</v>
      </c>
      <c r="T72" s="63" t="s">
        <v>145</v>
      </c>
    </row>
    <row r="73" s="33" customFormat="1" ht="42" customHeight="1" spans="1:20">
      <c r="A73" s="71"/>
      <c r="B73" s="72"/>
      <c r="C73" s="20"/>
      <c r="D73" s="55" t="s">
        <v>148</v>
      </c>
      <c r="E73" s="41">
        <v>1</v>
      </c>
      <c r="F73" s="41"/>
      <c r="G73" s="41"/>
      <c r="H73" s="42" t="s">
        <v>59</v>
      </c>
      <c r="I73" s="42">
        <v>1</v>
      </c>
      <c r="J73" s="41"/>
      <c r="K73" s="41"/>
      <c r="L73" s="42" t="s">
        <v>59</v>
      </c>
      <c r="M73" s="41">
        <f t="shared" si="6"/>
        <v>1</v>
      </c>
      <c r="N73" s="41" t="s">
        <v>64</v>
      </c>
      <c r="O73" s="41">
        <v>12</v>
      </c>
      <c r="P73" s="41">
        <v>4</v>
      </c>
      <c r="Q73" s="41">
        <v>2</v>
      </c>
      <c r="R73" s="41">
        <f t="shared" si="7"/>
        <v>96</v>
      </c>
      <c r="S73" s="42">
        <f t="shared" si="8"/>
        <v>96</v>
      </c>
      <c r="T73" s="62" t="s">
        <v>97</v>
      </c>
    </row>
    <row r="74" s="33" customFormat="1" ht="41" customHeight="1" spans="1:20">
      <c r="A74" s="71"/>
      <c r="B74" s="72"/>
      <c r="C74" s="20" t="s">
        <v>149</v>
      </c>
      <c r="D74" s="55" t="s">
        <v>150</v>
      </c>
      <c r="E74" s="41">
        <v>1</v>
      </c>
      <c r="F74" s="41"/>
      <c r="G74" s="41"/>
      <c r="H74" s="42" t="s">
        <v>59</v>
      </c>
      <c r="I74" s="42">
        <v>1</v>
      </c>
      <c r="J74" s="41"/>
      <c r="K74" s="41"/>
      <c r="L74" s="42" t="s">
        <v>59</v>
      </c>
      <c r="M74" s="41">
        <f t="shared" si="6"/>
        <v>1</v>
      </c>
      <c r="N74" s="41" t="s">
        <v>64</v>
      </c>
      <c r="O74" s="41">
        <v>12</v>
      </c>
      <c r="P74" s="41">
        <v>4</v>
      </c>
      <c r="Q74" s="41">
        <v>2</v>
      </c>
      <c r="R74" s="41">
        <f t="shared" si="7"/>
        <v>96</v>
      </c>
      <c r="S74" s="42">
        <f t="shared" si="8"/>
        <v>96</v>
      </c>
      <c r="T74" s="62" t="s">
        <v>97</v>
      </c>
    </row>
    <row r="75" s="33" customFormat="1" ht="38" customHeight="1" spans="1:20">
      <c r="A75" s="71"/>
      <c r="B75" s="72"/>
      <c r="C75" s="20"/>
      <c r="D75" s="55" t="s">
        <v>151</v>
      </c>
      <c r="E75" s="41">
        <v>1</v>
      </c>
      <c r="F75" s="41"/>
      <c r="G75" s="41"/>
      <c r="H75" s="42" t="s">
        <v>59</v>
      </c>
      <c r="I75" s="42">
        <v>1</v>
      </c>
      <c r="J75" s="41"/>
      <c r="K75" s="41"/>
      <c r="L75" s="42" t="s">
        <v>59</v>
      </c>
      <c r="M75" s="41">
        <f t="shared" si="6"/>
        <v>1</v>
      </c>
      <c r="N75" s="41" t="s">
        <v>64</v>
      </c>
      <c r="O75" s="41">
        <v>12</v>
      </c>
      <c r="P75" s="41">
        <v>4</v>
      </c>
      <c r="Q75" s="41">
        <v>4</v>
      </c>
      <c r="R75" s="41">
        <f t="shared" si="7"/>
        <v>192</v>
      </c>
      <c r="S75" s="42">
        <f t="shared" si="8"/>
        <v>192</v>
      </c>
      <c r="T75" s="62" t="s">
        <v>97</v>
      </c>
    </row>
    <row r="76" s="33" customFormat="1" ht="54" spans="1:20">
      <c r="A76" s="71"/>
      <c r="B76" s="72"/>
      <c r="C76" s="20"/>
      <c r="D76" s="55" t="s">
        <v>152</v>
      </c>
      <c r="E76" s="41">
        <v>1.5</v>
      </c>
      <c r="F76" s="41"/>
      <c r="G76" s="41" t="s">
        <v>59</v>
      </c>
      <c r="H76" s="41"/>
      <c r="I76" s="41">
        <v>1.5</v>
      </c>
      <c r="J76" s="41"/>
      <c r="K76" s="42" t="s">
        <v>59</v>
      </c>
      <c r="L76" s="42"/>
      <c r="M76" s="41">
        <f t="shared" si="6"/>
        <v>2.25</v>
      </c>
      <c r="N76" s="41" t="s">
        <v>64</v>
      </c>
      <c r="O76" s="41">
        <v>12</v>
      </c>
      <c r="P76" s="41">
        <v>4</v>
      </c>
      <c r="Q76" s="41">
        <v>8</v>
      </c>
      <c r="R76" s="41">
        <f t="shared" si="7"/>
        <v>384</v>
      </c>
      <c r="S76" s="42">
        <f t="shared" si="8"/>
        <v>864</v>
      </c>
      <c r="T76" s="62" t="s">
        <v>97</v>
      </c>
    </row>
    <row r="77" s="33" customFormat="1" ht="35" customHeight="1" spans="1:20">
      <c r="A77" s="71"/>
      <c r="B77" s="72"/>
      <c r="C77" s="20"/>
      <c r="D77" s="55" t="s">
        <v>153</v>
      </c>
      <c r="E77" s="41">
        <v>1</v>
      </c>
      <c r="F77" s="41"/>
      <c r="G77" s="41"/>
      <c r="H77" s="42" t="s">
        <v>59</v>
      </c>
      <c r="I77" s="42">
        <v>1</v>
      </c>
      <c r="J77" s="41"/>
      <c r="K77" s="41"/>
      <c r="L77" s="42" t="s">
        <v>59</v>
      </c>
      <c r="M77" s="41">
        <f t="shared" si="6"/>
        <v>1</v>
      </c>
      <c r="N77" s="41" t="s">
        <v>64</v>
      </c>
      <c r="O77" s="41">
        <v>12</v>
      </c>
      <c r="P77" s="41">
        <v>4</v>
      </c>
      <c r="Q77" s="41">
        <v>2</v>
      </c>
      <c r="R77" s="41">
        <f t="shared" si="7"/>
        <v>96</v>
      </c>
      <c r="S77" s="42">
        <f t="shared" si="8"/>
        <v>96</v>
      </c>
      <c r="T77" s="62" t="s">
        <v>97</v>
      </c>
    </row>
    <row r="78" s="33" customFormat="1" ht="30" customHeight="1" spans="1:20">
      <c r="A78" s="71"/>
      <c r="B78" s="72"/>
      <c r="C78" s="73" t="s">
        <v>154</v>
      </c>
      <c r="D78" s="74" t="s">
        <v>155</v>
      </c>
      <c r="E78" s="41">
        <v>1</v>
      </c>
      <c r="F78" s="41"/>
      <c r="G78" s="41"/>
      <c r="H78" s="42" t="s">
        <v>59</v>
      </c>
      <c r="I78" s="42">
        <v>1</v>
      </c>
      <c r="J78" s="41"/>
      <c r="K78" s="41"/>
      <c r="L78" s="42" t="s">
        <v>59</v>
      </c>
      <c r="M78" s="41">
        <f t="shared" si="6"/>
        <v>1</v>
      </c>
      <c r="N78" s="41" t="s">
        <v>64</v>
      </c>
      <c r="O78" s="41">
        <v>12</v>
      </c>
      <c r="P78" s="41">
        <v>4</v>
      </c>
      <c r="Q78" s="41">
        <v>2</v>
      </c>
      <c r="R78" s="41">
        <f t="shared" si="7"/>
        <v>96</v>
      </c>
      <c r="S78" s="42">
        <f t="shared" si="8"/>
        <v>96</v>
      </c>
      <c r="T78" s="63" t="s">
        <v>145</v>
      </c>
    </row>
    <row r="79" s="33" customFormat="1" ht="43" customHeight="1" spans="1:20">
      <c r="A79" s="71"/>
      <c r="B79" s="72"/>
      <c r="C79" s="73"/>
      <c r="D79" s="55" t="s">
        <v>156</v>
      </c>
      <c r="E79" s="41">
        <v>1</v>
      </c>
      <c r="F79" s="41"/>
      <c r="G79" s="41"/>
      <c r="H79" s="42" t="s">
        <v>59</v>
      </c>
      <c r="I79" s="42">
        <v>1</v>
      </c>
      <c r="J79" s="41"/>
      <c r="K79" s="41"/>
      <c r="L79" s="42" t="s">
        <v>59</v>
      </c>
      <c r="M79" s="41">
        <f t="shared" si="6"/>
        <v>1</v>
      </c>
      <c r="N79" s="41" t="s">
        <v>64</v>
      </c>
      <c r="O79" s="41">
        <v>12</v>
      </c>
      <c r="P79" s="41">
        <v>4</v>
      </c>
      <c r="Q79" s="41">
        <v>6</v>
      </c>
      <c r="R79" s="41">
        <f t="shared" si="7"/>
        <v>288</v>
      </c>
      <c r="S79" s="42">
        <f t="shared" si="8"/>
        <v>288</v>
      </c>
      <c r="T79" s="62" t="s">
        <v>97</v>
      </c>
    </row>
    <row r="80" s="33" customFormat="1" ht="37" customHeight="1" spans="1:20">
      <c r="A80" s="71"/>
      <c r="B80" s="72"/>
      <c r="C80" s="73"/>
      <c r="D80" s="55" t="s">
        <v>157</v>
      </c>
      <c r="E80" s="41">
        <v>1.5</v>
      </c>
      <c r="F80" s="41"/>
      <c r="G80" s="41" t="s">
        <v>59</v>
      </c>
      <c r="H80" s="41"/>
      <c r="I80" s="41">
        <v>1.5</v>
      </c>
      <c r="J80" s="41"/>
      <c r="K80" s="42" t="s">
        <v>59</v>
      </c>
      <c r="L80" s="42"/>
      <c r="M80" s="41">
        <f t="shared" si="6"/>
        <v>2.25</v>
      </c>
      <c r="N80" s="41" t="s">
        <v>64</v>
      </c>
      <c r="O80" s="41">
        <v>12</v>
      </c>
      <c r="P80" s="41">
        <v>4</v>
      </c>
      <c r="Q80" s="41">
        <v>4</v>
      </c>
      <c r="R80" s="41">
        <f t="shared" si="7"/>
        <v>192</v>
      </c>
      <c r="S80" s="42">
        <f t="shared" si="8"/>
        <v>432</v>
      </c>
      <c r="T80" s="62" t="s">
        <v>88</v>
      </c>
    </row>
    <row r="81" s="33" customFormat="1" ht="30" customHeight="1" spans="1:20">
      <c r="A81" s="71"/>
      <c r="B81" s="72"/>
      <c r="C81" s="73"/>
      <c r="D81" s="55" t="s">
        <v>158</v>
      </c>
      <c r="E81" s="41">
        <v>1.5</v>
      </c>
      <c r="F81" s="41"/>
      <c r="G81" s="41" t="s">
        <v>59</v>
      </c>
      <c r="H81" s="41"/>
      <c r="I81" s="41">
        <v>1.5</v>
      </c>
      <c r="J81" s="41"/>
      <c r="K81" s="42" t="s">
        <v>59</v>
      </c>
      <c r="L81" s="42"/>
      <c r="M81" s="41">
        <f t="shared" si="6"/>
        <v>2.25</v>
      </c>
      <c r="N81" s="41" t="s">
        <v>64</v>
      </c>
      <c r="O81" s="41">
        <v>12</v>
      </c>
      <c r="P81" s="41">
        <v>4</v>
      </c>
      <c r="Q81" s="41">
        <v>10</v>
      </c>
      <c r="R81" s="41">
        <f t="shared" si="7"/>
        <v>480</v>
      </c>
      <c r="S81" s="42">
        <f t="shared" si="8"/>
        <v>1080</v>
      </c>
      <c r="T81" s="62" t="s">
        <v>84</v>
      </c>
    </row>
    <row r="82" s="33" customFormat="1" ht="30" customHeight="1" spans="1:20">
      <c r="A82" s="71"/>
      <c r="B82" s="72"/>
      <c r="C82" s="73"/>
      <c r="D82" s="55" t="s">
        <v>159</v>
      </c>
      <c r="E82" s="41">
        <v>1.5</v>
      </c>
      <c r="F82" s="41"/>
      <c r="G82" s="41" t="s">
        <v>59</v>
      </c>
      <c r="H82" s="41"/>
      <c r="I82" s="41">
        <v>1.5</v>
      </c>
      <c r="J82" s="41"/>
      <c r="K82" s="42" t="s">
        <v>59</v>
      </c>
      <c r="L82" s="42"/>
      <c r="M82" s="41">
        <f t="shared" si="6"/>
        <v>2.25</v>
      </c>
      <c r="N82" s="41" t="s">
        <v>64</v>
      </c>
      <c r="O82" s="41">
        <v>12</v>
      </c>
      <c r="P82" s="41">
        <v>4</v>
      </c>
      <c r="Q82" s="41">
        <v>6</v>
      </c>
      <c r="R82" s="41">
        <f t="shared" si="7"/>
        <v>288</v>
      </c>
      <c r="S82" s="42">
        <f t="shared" si="8"/>
        <v>648</v>
      </c>
      <c r="T82" s="62" t="s">
        <v>145</v>
      </c>
    </row>
    <row r="83" s="33" customFormat="1" ht="30" customHeight="1" spans="1:20">
      <c r="A83" s="71"/>
      <c r="B83" s="72"/>
      <c r="C83" s="73"/>
      <c r="D83" s="55" t="s">
        <v>160</v>
      </c>
      <c r="E83" s="41">
        <v>1</v>
      </c>
      <c r="F83" s="41"/>
      <c r="G83" s="41"/>
      <c r="H83" s="42" t="s">
        <v>59</v>
      </c>
      <c r="I83" s="42">
        <v>1</v>
      </c>
      <c r="J83" s="41"/>
      <c r="K83" s="41"/>
      <c r="L83" s="42" t="s">
        <v>59</v>
      </c>
      <c r="M83" s="41">
        <f t="shared" si="6"/>
        <v>1</v>
      </c>
      <c r="N83" s="41" t="s">
        <v>64</v>
      </c>
      <c r="O83" s="41">
        <v>12</v>
      </c>
      <c r="P83" s="41">
        <v>4</v>
      </c>
      <c r="Q83" s="41">
        <v>2</v>
      </c>
      <c r="R83" s="41">
        <f t="shared" si="7"/>
        <v>96</v>
      </c>
      <c r="S83" s="42">
        <f t="shared" si="8"/>
        <v>96</v>
      </c>
      <c r="T83" s="62" t="s">
        <v>61</v>
      </c>
    </row>
    <row r="84" s="33" customFormat="1" ht="30" customHeight="1" spans="1:20">
      <c r="A84" s="71"/>
      <c r="B84" s="72"/>
      <c r="C84" s="73"/>
      <c r="D84" s="55" t="s">
        <v>161</v>
      </c>
      <c r="E84" s="41">
        <v>1.5</v>
      </c>
      <c r="F84" s="41"/>
      <c r="G84" s="41" t="s">
        <v>59</v>
      </c>
      <c r="H84" s="41"/>
      <c r="I84" s="41">
        <v>1.5</v>
      </c>
      <c r="J84" s="41"/>
      <c r="K84" s="42" t="s">
        <v>59</v>
      </c>
      <c r="L84" s="42"/>
      <c r="M84" s="41">
        <f t="shared" si="6"/>
        <v>2.25</v>
      </c>
      <c r="N84" s="41" t="s">
        <v>64</v>
      </c>
      <c r="O84" s="41">
        <v>12</v>
      </c>
      <c r="P84" s="41">
        <v>4</v>
      </c>
      <c r="Q84" s="41">
        <v>2</v>
      </c>
      <c r="R84" s="41">
        <f t="shared" si="7"/>
        <v>96</v>
      </c>
      <c r="S84" s="42">
        <f t="shared" si="8"/>
        <v>216</v>
      </c>
      <c r="T84" s="62" t="s">
        <v>88</v>
      </c>
    </row>
    <row r="85" s="33" customFormat="1" ht="30" customHeight="1" spans="1:20">
      <c r="A85" s="71"/>
      <c r="B85" s="72"/>
      <c r="C85" s="73"/>
      <c r="D85" s="55" t="s">
        <v>162</v>
      </c>
      <c r="E85" s="41">
        <v>1</v>
      </c>
      <c r="F85" s="41"/>
      <c r="G85" s="41"/>
      <c r="H85" s="42" t="s">
        <v>59</v>
      </c>
      <c r="I85" s="42">
        <v>1</v>
      </c>
      <c r="J85" s="41"/>
      <c r="K85" s="41"/>
      <c r="L85" s="42" t="s">
        <v>59</v>
      </c>
      <c r="M85" s="41">
        <f t="shared" si="6"/>
        <v>1</v>
      </c>
      <c r="N85" s="41" t="s">
        <v>64</v>
      </c>
      <c r="O85" s="41">
        <v>12</v>
      </c>
      <c r="P85" s="41">
        <v>4</v>
      </c>
      <c r="Q85" s="41">
        <v>4</v>
      </c>
      <c r="R85" s="41">
        <f t="shared" si="7"/>
        <v>192</v>
      </c>
      <c r="S85" s="42">
        <f t="shared" si="8"/>
        <v>192</v>
      </c>
      <c r="T85" s="62" t="s">
        <v>145</v>
      </c>
    </row>
    <row r="86" s="33" customFormat="1" ht="30" customHeight="1" spans="1:20">
      <c r="A86" s="71"/>
      <c r="B86" s="72"/>
      <c r="C86" s="73"/>
      <c r="D86" s="55" t="s">
        <v>163</v>
      </c>
      <c r="E86" s="41">
        <v>1</v>
      </c>
      <c r="F86" s="41"/>
      <c r="G86" s="41"/>
      <c r="H86" s="42" t="s">
        <v>59</v>
      </c>
      <c r="I86" s="42">
        <v>1</v>
      </c>
      <c r="J86" s="41"/>
      <c r="K86" s="41"/>
      <c r="L86" s="42" t="s">
        <v>59</v>
      </c>
      <c r="M86" s="41">
        <f t="shared" si="6"/>
        <v>1</v>
      </c>
      <c r="N86" s="41" t="s">
        <v>64</v>
      </c>
      <c r="O86" s="41">
        <v>12</v>
      </c>
      <c r="P86" s="41">
        <v>4</v>
      </c>
      <c r="Q86" s="41">
        <v>2</v>
      </c>
      <c r="R86" s="41">
        <f t="shared" si="7"/>
        <v>96</v>
      </c>
      <c r="S86" s="42">
        <f t="shared" si="8"/>
        <v>96</v>
      </c>
      <c r="T86" s="63" t="s">
        <v>61</v>
      </c>
    </row>
    <row r="87" s="33" customFormat="1" ht="30" customHeight="1" spans="1:20">
      <c r="A87" s="71"/>
      <c r="B87" s="72"/>
      <c r="C87" s="75" t="s">
        <v>164</v>
      </c>
      <c r="D87" s="55" t="s">
        <v>165</v>
      </c>
      <c r="E87" s="41">
        <v>1</v>
      </c>
      <c r="F87" s="41"/>
      <c r="G87" s="41"/>
      <c r="H87" s="42" t="s">
        <v>59</v>
      </c>
      <c r="I87" s="42">
        <v>1</v>
      </c>
      <c r="J87" s="41"/>
      <c r="K87" s="41"/>
      <c r="L87" s="42" t="s">
        <v>59</v>
      </c>
      <c r="M87" s="41">
        <f t="shared" si="6"/>
        <v>1</v>
      </c>
      <c r="N87" s="41" t="s">
        <v>64</v>
      </c>
      <c r="O87" s="41">
        <v>12</v>
      </c>
      <c r="P87" s="41">
        <v>4</v>
      </c>
      <c r="Q87" s="41">
        <v>2</v>
      </c>
      <c r="R87" s="41">
        <f t="shared" si="7"/>
        <v>96</v>
      </c>
      <c r="S87" s="42">
        <f t="shared" si="8"/>
        <v>96</v>
      </c>
      <c r="T87" s="62" t="s">
        <v>145</v>
      </c>
    </row>
    <row r="88" s="33" customFormat="1" ht="30" customHeight="1" spans="1:20">
      <c r="A88" s="71"/>
      <c r="B88" s="72"/>
      <c r="C88" s="75"/>
      <c r="D88" s="55" t="s">
        <v>166</v>
      </c>
      <c r="E88" s="41">
        <v>2</v>
      </c>
      <c r="F88" s="41" t="s">
        <v>59</v>
      </c>
      <c r="G88" s="41"/>
      <c r="H88" s="41"/>
      <c r="I88" s="41">
        <v>2</v>
      </c>
      <c r="J88" s="41" t="s">
        <v>59</v>
      </c>
      <c r="K88" s="41"/>
      <c r="L88" s="42"/>
      <c r="M88" s="41">
        <f t="shared" si="6"/>
        <v>4</v>
      </c>
      <c r="N88" s="41" t="s">
        <v>64</v>
      </c>
      <c r="O88" s="41">
        <v>12</v>
      </c>
      <c r="P88" s="41">
        <v>4</v>
      </c>
      <c r="Q88" s="41">
        <v>2</v>
      </c>
      <c r="R88" s="41">
        <f t="shared" si="7"/>
        <v>96</v>
      </c>
      <c r="S88" s="42">
        <f t="shared" si="8"/>
        <v>384</v>
      </c>
      <c r="T88" s="62" t="s">
        <v>71</v>
      </c>
    </row>
    <row r="89" s="33" customFormat="1" ht="30" customHeight="1" spans="1:20">
      <c r="A89" s="71"/>
      <c r="B89" s="72"/>
      <c r="C89" s="75"/>
      <c r="D89" s="55" t="s">
        <v>167</v>
      </c>
      <c r="E89" s="41">
        <v>1</v>
      </c>
      <c r="F89" s="41"/>
      <c r="G89" s="41"/>
      <c r="H89" s="42" t="s">
        <v>59</v>
      </c>
      <c r="I89" s="42">
        <v>1</v>
      </c>
      <c r="J89" s="41"/>
      <c r="K89" s="41"/>
      <c r="L89" s="42" t="s">
        <v>59</v>
      </c>
      <c r="M89" s="41">
        <f t="shared" si="6"/>
        <v>1</v>
      </c>
      <c r="N89" s="41" t="s">
        <v>64</v>
      </c>
      <c r="O89" s="41">
        <v>12</v>
      </c>
      <c r="P89" s="41">
        <v>4</v>
      </c>
      <c r="Q89" s="41">
        <v>2</v>
      </c>
      <c r="R89" s="41">
        <f t="shared" si="7"/>
        <v>96</v>
      </c>
      <c r="S89" s="42">
        <f t="shared" si="8"/>
        <v>96</v>
      </c>
      <c r="T89" s="63" t="s">
        <v>84</v>
      </c>
    </row>
    <row r="90" s="33" customFormat="1" ht="30" customHeight="1" spans="1:20">
      <c r="A90" s="71"/>
      <c r="B90" s="72"/>
      <c r="C90" s="75"/>
      <c r="D90" s="55" t="s">
        <v>168</v>
      </c>
      <c r="E90" s="41">
        <v>1</v>
      </c>
      <c r="F90" s="41"/>
      <c r="G90" s="41"/>
      <c r="H90" s="42" t="s">
        <v>59</v>
      </c>
      <c r="I90" s="42">
        <v>1</v>
      </c>
      <c r="J90" s="41"/>
      <c r="K90" s="41"/>
      <c r="L90" s="42" t="s">
        <v>59</v>
      </c>
      <c r="M90" s="41">
        <f t="shared" si="6"/>
        <v>1</v>
      </c>
      <c r="N90" s="41" t="s">
        <v>64</v>
      </c>
      <c r="O90" s="41">
        <v>12</v>
      </c>
      <c r="P90" s="41">
        <v>4</v>
      </c>
      <c r="Q90" s="41">
        <v>2</v>
      </c>
      <c r="R90" s="41">
        <f t="shared" si="7"/>
        <v>96</v>
      </c>
      <c r="S90" s="42">
        <f t="shared" si="8"/>
        <v>96</v>
      </c>
      <c r="T90" s="63" t="s">
        <v>84</v>
      </c>
    </row>
    <row r="91" s="33" customFormat="1" ht="54" spans="1:20">
      <c r="A91" s="71"/>
      <c r="B91" s="72"/>
      <c r="C91" s="75" t="s">
        <v>169</v>
      </c>
      <c r="D91" s="55" t="s">
        <v>170</v>
      </c>
      <c r="E91" s="41">
        <v>2</v>
      </c>
      <c r="F91" s="41" t="s">
        <v>59</v>
      </c>
      <c r="G91" s="41"/>
      <c r="H91" s="41"/>
      <c r="I91" s="41">
        <v>2</v>
      </c>
      <c r="J91" s="41" t="s">
        <v>59</v>
      </c>
      <c r="K91" s="41"/>
      <c r="L91" s="42"/>
      <c r="M91" s="41">
        <f t="shared" si="6"/>
        <v>4</v>
      </c>
      <c r="N91" s="41" t="s">
        <v>64</v>
      </c>
      <c r="O91" s="41">
        <v>12</v>
      </c>
      <c r="P91" s="41">
        <v>4</v>
      </c>
      <c r="Q91" s="41">
        <v>6</v>
      </c>
      <c r="R91" s="41">
        <f t="shared" si="7"/>
        <v>288</v>
      </c>
      <c r="S91" s="42">
        <f t="shared" si="8"/>
        <v>1152</v>
      </c>
      <c r="T91" s="62" t="s">
        <v>171</v>
      </c>
    </row>
    <row r="92" s="33" customFormat="1" ht="30" customHeight="1" spans="1:20">
      <c r="A92" s="71"/>
      <c r="B92" s="72"/>
      <c r="C92" s="75"/>
      <c r="D92" s="55" t="s">
        <v>172</v>
      </c>
      <c r="E92" s="41">
        <v>1</v>
      </c>
      <c r="F92" s="41"/>
      <c r="G92" s="41"/>
      <c r="H92" s="42" t="s">
        <v>59</v>
      </c>
      <c r="I92" s="42">
        <v>1</v>
      </c>
      <c r="J92" s="41"/>
      <c r="K92" s="41"/>
      <c r="L92" s="42" t="s">
        <v>59</v>
      </c>
      <c r="M92" s="41">
        <f t="shared" si="6"/>
        <v>1</v>
      </c>
      <c r="N92" s="41" t="s">
        <v>64</v>
      </c>
      <c r="O92" s="41">
        <v>12</v>
      </c>
      <c r="P92" s="41">
        <v>4</v>
      </c>
      <c r="Q92" s="41">
        <v>2</v>
      </c>
      <c r="R92" s="41">
        <f t="shared" si="7"/>
        <v>96</v>
      </c>
      <c r="S92" s="42">
        <f t="shared" si="8"/>
        <v>96</v>
      </c>
      <c r="T92" s="63" t="s">
        <v>65</v>
      </c>
    </row>
    <row r="93" s="33" customFormat="1" ht="30" customHeight="1" spans="1:20">
      <c r="A93" s="71"/>
      <c r="B93" s="72"/>
      <c r="C93" s="73" t="s">
        <v>173</v>
      </c>
      <c r="D93" s="55" t="s">
        <v>174</v>
      </c>
      <c r="E93" s="41">
        <v>1</v>
      </c>
      <c r="F93" s="41"/>
      <c r="G93" s="41"/>
      <c r="H93" s="42" t="s">
        <v>59</v>
      </c>
      <c r="I93" s="42">
        <v>1</v>
      </c>
      <c r="J93" s="41"/>
      <c r="K93" s="41"/>
      <c r="L93" s="42" t="s">
        <v>59</v>
      </c>
      <c r="M93" s="41">
        <f t="shared" si="6"/>
        <v>1</v>
      </c>
      <c r="N93" s="41" t="s">
        <v>64</v>
      </c>
      <c r="O93" s="41">
        <v>12</v>
      </c>
      <c r="P93" s="41">
        <v>4</v>
      </c>
      <c r="Q93" s="41">
        <v>2</v>
      </c>
      <c r="R93" s="41">
        <f t="shared" si="7"/>
        <v>96</v>
      </c>
      <c r="S93" s="42">
        <f t="shared" si="8"/>
        <v>96</v>
      </c>
      <c r="T93" s="63" t="s">
        <v>65</v>
      </c>
    </row>
    <row r="94" s="33" customFormat="1" ht="27.75" spans="1:20">
      <c r="A94" s="71"/>
      <c r="B94" s="72"/>
      <c r="C94" s="73"/>
      <c r="D94" s="55" t="s">
        <v>175</v>
      </c>
      <c r="E94" s="41">
        <v>1</v>
      </c>
      <c r="F94" s="41"/>
      <c r="G94" s="41"/>
      <c r="H94" s="42" t="s">
        <v>59</v>
      </c>
      <c r="I94" s="42">
        <v>1</v>
      </c>
      <c r="J94" s="41"/>
      <c r="K94" s="41"/>
      <c r="L94" s="42" t="s">
        <v>59</v>
      </c>
      <c r="M94" s="41">
        <f t="shared" si="6"/>
        <v>1</v>
      </c>
      <c r="N94" s="41" t="s">
        <v>64</v>
      </c>
      <c r="O94" s="41">
        <v>12</v>
      </c>
      <c r="P94" s="41">
        <v>4</v>
      </c>
      <c r="Q94" s="41">
        <v>2</v>
      </c>
      <c r="R94" s="41">
        <f t="shared" si="7"/>
        <v>96</v>
      </c>
      <c r="S94" s="42">
        <f t="shared" si="8"/>
        <v>96</v>
      </c>
      <c r="T94" s="63" t="s">
        <v>65</v>
      </c>
    </row>
    <row r="95" s="33" customFormat="1" ht="30" customHeight="1" spans="1:20">
      <c r="A95" s="76"/>
      <c r="B95" s="77"/>
      <c r="C95" s="78"/>
      <c r="D95" s="79" t="s">
        <v>176</v>
      </c>
      <c r="E95" s="44">
        <v>1</v>
      </c>
      <c r="F95" s="44"/>
      <c r="G95" s="44"/>
      <c r="H95" s="45" t="s">
        <v>59</v>
      </c>
      <c r="I95" s="44">
        <v>1</v>
      </c>
      <c r="J95" s="44"/>
      <c r="K95" s="44"/>
      <c r="L95" s="45" t="s">
        <v>59</v>
      </c>
      <c r="M95" s="44">
        <f t="shared" si="6"/>
        <v>1</v>
      </c>
      <c r="N95" s="44" t="s">
        <v>64</v>
      </c>
      <c r="O95" s="44">
        <v>12</v>
      </c>
      <c r="P95" s="44">
        <v>4</v>
      </c>
      <c r="Q95" s="44">
        <v>1</v>
      </c>
      <c r="R95" s="44">
        <f t="shared" si="7"/>
        <v>48</v>
      </c>
      <c r="S95" s="45">
        <f t="shared" si="8"/>
        <v>48</v>
      </c>
      <c r="T95" s="63" t="s">
        <v>69</v>
      </c>
    </row>
    <row r="96" s="33" customFormat="1" ht="60" customHeight="1" spans="1:20">
      <c r="A96" s="80">
        <v>5</v>
      </c>
      <c r="B96" s="81" t="s">
        <v>177</v>
      </c>
      <c r="C96" s="82" t="s">
        <v>178</v>
      </c>
      <c r="D96" s="83" t="s">
        <v>179</v>
      </c>
      <c r="E96" s="82">
        <v>1</v>
      </c>
      <c r="F96" s="82"/>
      <c r="G96" s="82"/>
      <c r="H96" s="84" t="s">
        <v>59</v>
      </c>
      <c r="I96" s="84">
        <v>1</v>
      </c>
      <c r="J96" s="84"/>
      <c r="K96" s="84"/>
      <c r="L96" s="82" t="s">
        <v>59</v>
      </c>
      <c r="M96" s="82">
        <f t="shared" si="6"/>
        <v>1</v>
      </c>
      <c r="N96" s="82" t="s">
        <v>64</v>
      </c>
      <c r="O96" s="82">
        <v>12</v>
      </c>
      <c r="P96" s="82">
        <v>20</v>
      </c>
      <c r="Q96" s="82">
        <v>4</v>
      </c>
      <c r="R96" s="82">
        <f t="shared" si="7"/>
        <v>960</v>
      </c>
      <c r="S96" s="84">
        <f t="shared" si="8"/>
        <v>960</v>
      </c>
      <c r="T96" s="100" t="s">
        <v>171</v>
      </c>
    </row>
    <row r="97" s="33" customFormat="1" ht="42" customHeight="1" spans="1:20">
      <c r="A97" s="85"/>
      <c r="B97" s="72"/>
      <c r="C97" s="41" t="s">
        <v>180</v>
      </c>
      <c r="D97" s="47" t="s">
        <v>181</v>
      </c>
      <c r="E97" s="41">
        <v>1.5</v>
      </c>
      <c r="F97" s="41"/>
      <c r="G97" s="41" t="s">
        <v>59</v>
      </c>
      <c r="H97" s="41"/>
      <c r="I97" s="41">
        <v>1.5</v>
      </c>
      <c r="J97" s="41"/>
      <c r="K97" s="42" t="s">
        <v>59</v>
      </c>
      <c r="L97" s="41"/>
      <c r="M97" s="41">
        <f t="shared" si="6"/>
        <v>2.25</v>
      </c>
      <c r="N97" s="41" t="s">
        <v>64</v>
      </c>
      <c r="O97" s="41">
        <v>12</v>
      </c>
      <c r="P97" s="41">
        <v>12</v>
      </c>
      <c r="Q97" s="41">
        <v>4</v>
      </c>
      <c r="R97" s="41">
        <f t="shared" si="7"/>
        <v>576</v>
      </c>
      <c r="S97" s="42">
        <f t="shared" si="8"/>
        <v>1296</v>
      </c>
      <c r="T97" s="64" t="s">
        <v>69</v>
      </c>
    </row>
    <row r="98" s="33" customFormat="1" ht="42" customHeight="1" spans="1:20">
      <c r="A98" s="85"/>
      <c r="B98" s="72"/>
      <c r="C98" s="41"/>
      <c r="D98" s="47" t="s">
        <v>182</v>
      </c>
      <c r="E98" s="41">
        <v>2</v>
      </c>
      <c r="F98" s="41" t="s">
        <v>59</v>
      </c>
      <c r="G98" s="41"/>
      <c r="H98" s="41"/>
      <c r="I98" s="41">
        <v>2</v>
      </c>
      <c r="J98" s="41" t="s">
        <v>59</v>
      </c>
      <c r="K98" s="41"/>
      <c r="L98" s="41"/>
      <c r="M98" s="41">
        <f t="shared" si="6"/>
        <v>4</v>
      </c>
      <c r="N98" s="41" t="s">
        <v>64</v>
      </c>
      <c r="O98" s="41">
        <v>12</v>
      </c>
      <c r="P98" s="41">
        <v>12</v>
      </c>
      <c r="Q98" s="41">
        <v>4</v>
      </c>
      <c r="R98" s="41">
        <f t="shared" si="7"/>
        <v>576</v>
      </c>
      <c r="S98" s="42">
        <f t="shared" si="8"/>
        <v>2304</v>
      </c>
      <c r="T98" s="64" t="s">
        <v>88</v>
      </c>
    </row>
    <row r="99" s="33" customFormat="1" ht="40.5" spans="1:20">
      <c r="A99" s="85"/>
      <c r="B99" s="72"/>
      <c r="C99" s="41"/>
      <c r="D99" s="47" t="s">
        <v>183</v>
      </c>
      <c r="E99" s="41">
        <v>1</v>
      </c>
      <c r="F99" s="41"/>
      <c r="G99" s="41"/>
      <c r="H99" s="41" t="s">
        <v>59</v>
      </c>
      <c r="I99" s="42">
        <v>1</v>
      </c>
      <c r="J99" s="41"/>
      <c r="K99" s="41"/>
      <c r="L99" s="41" t="s">
        <v>59</v>
      </c>
      <c r="M99" s="41">
        <f t="shared" si="6"/>
        <v>1</v>
      </c>
      <c r="N99" s="41" t="s">
        <v>64</v>
      </c>
      <c r="O99" s="41">
        <v>12</v>
      </c>
      <c r="P99" s="41">
        <v>18</v>
      </c>
      <c r="Q99" s="41">
        <v>3</v>
      </c>
      <c r="R99" s="41">
        <f t="shared" si="7"/>
        <v>648</v>
      </c>
      <c r="S99" s="42">
        <f t="shared" si="8"/>
        <v>648</v>
      </c>
      <c r="T99" s="62" t="s">
        <v>73</v>
      </c>
    </row>
    <row r="100" s="33" customFormat="1" ht="40.5" spans="1:20">
      <c r="A100" s="85"/>
      <c r="B100" s="72"/>
      <c r="C100" s="41"/>
      <c r="D100" s="47" t="s">
        <v>184</v>
      </c>
      <c r="E100" s="41">
        <v>1</v>
      </c>
      <c r="F100" s="41"/>
      <c r="G100" s="41"/>
      <c r="H100" s="42" t="s">
        <v>59</v>
      </c>
      <c r="I100" s="42">
        <v>1</v>
      </c>
      <c r="J100" s="41"/>
      <c r="K100" s="42"/>
      <c r="L100" s="42" t="s">
        <v>59</v>
      </c>
      <c r="M100" s="41">
        <f t="shared" si="6"/>
        <v>1</v>
      </c>
      <c r="N100" s="41" t="s">
        <v>64</v>
      </c>
      <c r="O100" s="41">
        <v>12</v>
      </c>
      <c r="P100" s="41">
        <v>18</v>
      </c>
      <c r="Q100" s="41">
        <v>1</v>
      </c>
      <c r="R100" s="41">
        <f t="shared" si="7"/>
        <v>216</v>
      </c>
      <c r="S100" s="42">
        <f t="shared" si="8"/>
        <v>216</v>
      </c>
      <c r="T100" s="62" t="s">
        <v>88</v>
      </c>
    </row>
    <row r="101" s="33" customFormat="1" ht="40.5" spans="1:20">
      <c r="A101" s="85"/>
      <c r="B101" s="72"/>
      <c r="C101" s="41"/>
      <c r="D101" s="47" t="s">
        <v>185</v>
      </c>
      <c r="E101" s="41">
        <v>1</v>
      </c>
      <c r="F101" s="41"/>
      <c r="G101" s="41"/>
      <c r="H101" s="42" t="s">
        <v>59</v>
      </c>
      <c r="I101" s="41">
        <v>1</v>
      </c>
      <c r="J101" s="41"/>
      <c r="K101" s="42"/>
      <c r="L101" s="42" t="s">
        <v>59</v>
      </c>
      <c r="M101" s="41">
        <f t="shared" si="6"/>
        <v>1</v>
      </c>
      <c r="N101" s="41" t="s">
        <v>64</v>
      </c>
      <c r="O101" s="41">
        <v>12</v>
      </c>
      <c r="P101" s="41">
        <v>1</v>
      </c>
      <c r="Q101" s="41">
        <v>4</v>
      </c>
      <c r="R101" s="41">
        <f t="shared" si="7"/>
        <v>48</v>
      </c>
      <c r="S101" s="42">
        <f t="shared" si="8"/>
        <v>48</v>
      </c>
      <c r="T101" s="62" t="s">
        <v>88</v>
      </c>
    </row>
    <row r="102" s="33" customFormat="1" ht="43" customHeight="1" spans="1:20">
      <c r="A102" s="85"/>
      <c r="B102" s="72"/>
      <c r="C102" s="41"/>
      <c r="D102" s="47" t="s">
        <v>186</v>
      </c>
      <c r="E102" s="41">
        <v>1</v>
      </c>
      <c r="F102" s="41"/>
      <c r="G102" s="41"/>
      <c r="H102" s="42" t="s">
        <v>59</v>
      </c>
      <c r="I102" s="42">
        <v>1</v>
      </c>
      <c r="J102" s="41"/>
      <c r="K102" s="42"/>
      <c r="L102" s="42" t="s">
        <v>59</v>
      </c>
      <c r="M102" s="41">
        <f t="shared" si="6"/>
        <v>1</v>
      </c>
      <c r="N102" s="41" t="s">
        <v>64</v>
      </c>
      <c r="O102" s="41">
        <v>12</v>
      </c>
      <c r="P102" s="41">
        <v>18</v>
      </c>
      <c r="Q102" s="41">
        <v>3</v>
      </c>
      <c r="R102" s="41">
        <f t="shared" si="7"/>
        <v>648</v>
      </c>
      <c r="S102" s="42">
        <f t="shared" si="8"/>
        <v>648</v>
      </c>
      <c r="T102" s="62" t="s">
        <v>88</v>
      </c>
    </row>
    <row r="103" s="33" customFormat="1" ht="40.5" spans="1:20">
      <c r="A103" s="85"/>
      <c r="B103" s="72"/>
      <c r="C103" s="41"/>
      <c r="D103" s="55" t="s">
        <v>187</v>
      </c>
      <c r="E103" s="41">
        <v>1</v>
      </c>
      <c r="F103" s="41"/>
      <c r="G103" s="41"/>
      <c r="H103" s="42" t="s">
        <v>59</v>
      </c>
      <c r="I103" s="42">
        <v>1</v>
      </c>
      <c r="J103" s="41"/>
      <c r="K103" s="42"/>
      <c r="L103" s="42" t="s">
        <v>59</v>
      </c>
      <c r="M103" s="41">
        <f t="shared" si="6"/>
        <v>1</v>
      </c>
      <c r="N103" s="41" t="s">
        <v>64</v>
      </c>
      <c r="O103" s="41">
        <v>12</v>
      </c>
      <c r="P103" s="41">
        <v>12</v>
      </c>
      <c r="Q103" s="41">
        <v>3</v>
      </c>
      <c r="R103" s="41">
        <f t="shared" si="7"/>
        <v>432</v>
      </c>
      <c r="S103" s="42">
        <f t="shared" si="8"/>
        <v>432</v>
      </c>
      <c r="T103" s="62" t="s">
        <v>73</v>
      </c>
    </row>
    <row r="104" s="33" customFormat="1" ht="40.5" spans="1:20">
      <c r="A104" s="85"/>
      <c r="B104" s="72"/>
      <c r="C104" s="41"/>
      <c r="D104" s="55" t="s">
        <v>188</v>
      </c>
      <c r="E104" s="41">
        <v>1.5</v>
      </c>
      <c r="F104" s="41"/>
      <c r="G104" s="41" t="s">
        <v>59</v>
      </c>
      <c r="H104" s="42"/>
      <c r="I104" s="41">
        <v>1.5</v>
      </c>
      <c r="J104" s="41"/>
      <c r="K104" s="42" t="s">
        <v>59</v>
      </c>
      <c r="L104" s="42"/>
      <c r="M104" s="41">
        <f t="shared" si="6"/>
        <v>2.25</v>
      </c>
      <c r="N104" s="41" t="s">
        <v>64</v>
      </c>
      <c r="O104" s="41">
        <v>12</v>
      </c>
      <c r="P104" s="41">
        <v>2</v>
      </c>
      <c r="Q104" s="41">
        <v>8</v>
      </c>
      <c r="R104" s="41">
        <f t="shared" si="7"/>
        <v>192</v>
      </c>
      <c r="S104" s="42">
        <f t="shared" si="8"/>
        <v>432</v>
      </c>
      <c r="T104" s="62" t="s">
        <v>97</v>
      </c>
    </row>
    <row r="105" s="33" customFormat="1" ht="30" customHeight="1" spans="1:20">
      <c r="A105" s="85"/>
      <c r="B105" s="72"/>
      <c r="C105" s="41"/>
      <c r="D105" s="47" t="s">
        <v>189</v>
      </c>
      <c r="E105" s="41">
        <v>1</v>
      </c>
      <c r="F105" s="41"/>
      <c r="G105" s="41"/>
      <c r="H105" s="41" t="s">
        <v>59</v>
      </c>
      <c r="I105" s="41">
        <v>1</v>
      </c>
      <c r="J105" s="41"/>
      <c r="K105" s="41"/>
      <c r="L105" s="42" t="s">
        <v>59</v>
      </c>
      <c r="M105" s="41">
        <f t="shared" si="6"/>
        <v>1</v>
      </c>
      <c r="N105" s="41" t="s">
        <v>64</v>
      </c>
      <c r="O105" s="41">
        <v>12</v>
      </c>
      <c r="P105" s="41">
        <v>2</v>
      </c>
      <c r="Q105" s="41">
        <v>4</v>
      </c>
      <c r="R105" s="41">
        <f t="shared" si="7"/>
        <v>96</v>
      </c>
      <c r="S105" s="42">
        <f t="shared" si="8"/>
        <v>96</v>
      </c>
      <c r="T105" s="62" t="s">
        <v>88</v>
      </c>
    </row>
    <row r="106" s="33" customFormat="1" ht="30" customHeight="1" spans="1:20">
      <c r="A106" s="86"/>
      <c r="B106" s="77"/>
      <c r="C106" s="44"/>
      <c r="D106" s="79" t="s">
        <v>190</v>
      </c>
      <c r="E106" s="44">
        <v>1</v>
      </c>
      <c r="F106" s="44"/>
      <c r="G106" s="44"/>
      <c r="H106" s="44" t="s">
        <v>59</v>
      </c>
      <c r="I106" s="44">
        <v>1</v>
      </c>
      <c r="J106" s="44"/>
      <c r="K106" s="44"/>
      <c r="L106" s="45" t="s">
        <v>59</v>
      </c>
      <c r="M106" s="44">
        <f t="shared" si="6"/>
        <v>1</v>
      </c>
      <c r="N106" s="44" t="s">
        <v>64</v>
      </c>
      <c r="O106" s="44">
        <v>12</v>
      </c>
      <c r="P106" s="44">
        <v>4</v>
      </c>
      <c r="Q106" s="44">
        <v>3</v>
      </c>
      <c r="R106" s="44">
        <f t="shared" si="7"/>
        <v>144</v>
      </c>
      <c r="S106" s="45">
        <f t="shared" si="8"/>
        <v>144</v>
      </c>
      <c r="T106" s="63" t="s">
        <v>88</v>
      </c>
    </row>
    <row r="107" s="33" customFormat="1" ht="27" spans="1:20">
      <c r="A107" s="50">
        <v>6</v>
      </c>
      <c r="B107" s="87" t="s">
        <v>191</v>
      </c>
      <c r="C107" s="38" t="s">
        <v>192</v>
      </c>
      <c r="D107" s="88" t="s">
        <v>193</v>
      </c>
      <c r="E107" s="38">
        <v>2</v>
      </c>
      <c r="F107" s="38" t="s">
        <v>59</v>
      </c>
      <c r="G107" s="38"/>
      <c r="H107" s="38"/>
      <c r="I107" s="38">
        <v>2</v>
      </c>
      <c r="J107" s="38" t="s">
        <v>59</v>
      </c>
      <c r="K107" s="38"/>
      <c r="L107" s="39"/>
      <c r="M107" s="38">
        <f t="shared" si="6"/>
        <v>4</v>
      </c>
      <c r="N107" s="38" t="s">
        <v>64</v>
      </c>
      <c r="O107" s="38">
        <v>12</v>
      </c>
      <c r="P107" s="38">
        <v>4</v>
      </c>
      <c r="Q107" s="38">
        <v>8</v>
      </c>
      <c r="R107" s="38">
        <f t="shared" si="7"/>
        <v>384</v>
      </c>
      <c r="S107" s="39">
        <f t="shared" si="8"/>
        <v>1536</v>
      </c>
      <c r="T107" s="61" t="s">
        <v>61</v>
      </c>
    </row>
    <row r="108" s="33" customFormat="1" ht="30" customHeight="1" spans="1:20">
      <c r="A108" s="53"/>
      <c r="B108" s="72"/>
      <c r="C108" s="41"/>
      <c r="D108" s="55" t="s">
        <v>194</v>
      </c>
      <c r="E108" s="41">
        <v>2</v>
      </c>
      <c r="F108" s="41" t="s">
        <v>59</v>
      </c>
      <c r="G108" s="41"/>
      <c r="H108" s="41"/>
      <c r="I108" s="41">
        <v>2</v>
      </c>
      <c r="J108" s="41" t="s">
        <v>59</v>
      </c>
      <c r="K108" s="41"/>
      <c r="L108" s="42"/>
      <c r="M108" s="41">
        <f t="shared" si="6"/>
        <v>4</v>
      </c>
      <c r="N108" s="41" t="s">
        <v>64</v>
      </c>
      <c r="O108" s="41">
        <v>12</v>
      </c>
      <c r="P108" s="41">
        <v>4</v>
      </c>
      <c r="Q108" s="41">
        <v>8</v>
      </c>
      <c r="R108" s="41">
        <f t="shared" si="7"/>
        <v>384</v>
      </c>
      <c r="S108" s="42">
        <f t="shared" si="8"/>
        <v>1536</v>
      </c>
      <c r="T108" s="62" t="s">
        <v>65</v>
      </c>
    </row>
    <row r="109" s="33" customFormat="1" ht="30" customHeight="1" spans="1:20">
      <c r="A109" s="53"/>
      <c r="B109" s="72"/>
      <c r="C109" s="20" t="s">
        <v>195</v>
      </c>
      <c r="D109" s="89" t="s">
        <v>196</v>
      </c>
      <c r="E109" s="41">
        <v>2</v>
      </c>
      <c r="F109" s="41" t="s">
        <v>59</v>
      </c>
      <c r="G109" s="41"/>
      <c r="H109" s="41"/>
      <c r="I109" s="41">
        <v>2</v>
      </c>
      <c r="J109" s="41" t="s">
        <v>59</v>
      </c>
      <c r="K109" s="41"/>
      <c r="L109" s="42"/>
      <c r="M109" s="41">
        <f t="shared" si="6"/>
        <v>4</v>
      </c>
      <c r="N109" s="41" t="s">
        <v>64</v>
      </c>
      <c r="O109" s="41">
        <v>12</v>
      </c>
      <c r="P109" s="41">
        <v>4</v>
      </c>
      <c r="Q109" s="41">
        <v>12</v>
      </c>
      <c r="R109" s="41">
        <f t="shared" si="7"/>
        <v>576</v>
      </c>
      <c r="S109" s="42">
        <f t="shared" si="8"/>
        <v>2304</v>
      </c>
      <c r="T109" s="62" t="s">
        <v>73</v>
      </c>
    </row>
    <row r="110" s="33" customFormat="1" ht="43" customHeight="1" spans="1:20">
      <c r="A110" s="53"/>
      <c r="B110" s="72"/>
      <c r="C110" s="42" t="s">
        <v>197</v>
      </c>
      <c r="D110" s="48" t="s">
        <v>198</v>
      </c>
      <c r="E110" s="41">
        <v>2</v>
      </c>
      <c r="F110" s="41" t="s">
        <v>59</v>
      </c>
      <c r="G110" s="41"/>
      <c r="H110" s="41"/>
      <c r="I110" s="41">
        <v>2</v>
      </c>
      <c r="J110" s="41" t="s">
        <v>59</v>
      </c>
      <c r="K110" s="41"/>
      <c r="L110" s="42"/>
      <c r="M110" s="41">
        <f t="shared" si="6"/>
        <v>4</v>
      </c>
      <c r="N110" s="41" t="s">
        <v>64</v>
      </c>
      <c r="O110" s="41">
        <v>12</v>
      </c>
      <c r="P110" s="41">
        <v>4</v>
      </c>
      <c r="Q110" s="41">
        <v>8</v>
      </c>
      <c r="R110" s="41">
        <f t="shared" si="7"/>
        <v>384</v>
      </c>
      <c r="S110" s="42">
        <f t="shared" si="8"/>
        <v>1536</v>
      </c>
      <c r="T110" s="62" t="s">
        <v>171</v>
      </c>
    </row>
    <row r="111" s="33" customFormat="1" ht="41.25" spans="1:20">
      <c r="A111" s="56"/>
      <c r="B111" s="77"/>
      <c r="C111" s="45"/>
      <c r="D111" s="90" t="s">
        <v>199</v>
      </c>
      <c r="E111" s="44">
        <v>2</v>
      </c>
      <c r="F111" s="44" t="s">
        <v>59</v>
      </c>
      <c r="G111" s="44"/>
      <c r="H111" s="44"/>
      <c r="I111" s="44">
        <v>2</v>
      </c>
      <c r="J111" s="44" t="s">
        <v>59</v>
      </c>
      <c r="K111" s="44"/>
      <c r="L111" s="45"/>
      <c r="M111" s="44">
        <f t="shared" si="6"/>
        <v>4</v>
      </c>
      <c r="N111" s="44" t="s">
        <v>64</v>
      </c>
      <c r="O111" s="44">
        <v>12</v>
      </c>
      <c r="P111" s="44">
        <v>4</v>
      </c>
      <c r="Q111" s="44">
        <v>8</v>
      </c>
      <c r="R111" s="44">
        <f t="shared" si="7"/>
        <v>384</v>
      </c>
      <c r="S111" s="45">
        <f t="shared" si="8"/>
        <v>1536</v>
      </c>
      <c r="T111" s="63" t="s">
        <v>67</v>
      </c>
    </row>
    <row r="112" s="33" customFormat="1" ht="41" customHeight="1" spans="1:20">
      <c r="A112" s="91" t="s">
        <v>200</v>
      </c>
      <c r="B112" s="92"/>
      <c r="C112" s="92"/>
      <c r="D112" s="93"/>
      <c r="E112" s="92"/>
      <c r="F112" s="92"/>
      <c r="G112" s="92"/>
      <c r="H112" s="92"/>
      <c r="I112" s="92"/>
      <c r="J112" s="92"/>
      <c r="K112" s="92"/>
      <c r="L112" s="92"/>
      <c r="M112" s="92"/>
      <c r="N112" s="92"/>
      <c r="O112" s="92"/>
      <c r="P112" s="92"/>
      <c r="Q112" s="92"/>
      <c r="R112" s="92">
        <f>SUM(R20:R111)</f>
        <v>20270</v>
      </c>
      <c r="S112" s="101">
        <f>SUM(S20:S111)</f>
        <v>44754</v>
      </c>
      <c r="T112" s="102"/>
    </row>
    <row r="114" spans="6:12">
      <c r="F114" s="94" t="s">
        <v>201</v>
      </c>
      <c r="G114" s="95" t="s">
        <v>202</v>
      </c>
      <c r="H114" s="95"/>
      <c r="I114" s="95"/>
      <c r="J114" s="95" t="s">
        <v>203</v>
      </c>
      <c r="K114" s="95"/>
      <c r="L114" s="95"/>
    </row>
    <row r="115" spans="6:12">
      <c r="F115" s="94"/>
      <c r="G115" s="95" t="s">
        <v>12</v>
      </c>
      <c r="H115" s="95" t="s">
        <v>204</v>
      </c>
      <c r="I115" s="95" t="s">
        <v>205</v>
      </c>
      <c r="J115" s="95" t="s">
        <v>12</v>
      </c>
      <c r="K115" s="95" t="s">
        <v>204</v>
      </c>
      <c r="L115" s="95" t="s">
        <v>205</v>
      </c>
    </row>
    <row r="116" spans="6:12">
      <c r="F116" s="96">
        <v>0.2</v>
      </c>
      <c r="G116" s="95">
        <v>2</v>
      </c>
      <c r="H116" s="95">
        <v>18</v>
      </c>
      <c r="I116" s="98">
        <f>H116/$H$119</f>
        <v>0.195652173913043</v>
      </c>
      <c r="J116" s="95">
        <v>2</v>
      </c>
      <c r="K116" s="95">
        <v>18</v>
      </c>
      <c r="L116" s="98">
        <f>K116/$K$119</f>
        <v>0.195652173913043</v>
      </c>
    </row>
    <row r="117" spans="6:12">
      <c r="F117" s="96">
        <v>0.3</v>
      </c>
      <c r="G117" s="95">
        <v>1.5</v>
      </c>
      <c r="H117" s="95">
        <v>28</v>
      </c>
      <c r="I117" s="98">
        <f>H117/$H$119</f>
        <v>0.304347826086957</v>
      </c>
      <c r="J117" s="95">
        <v>1.5</v>
      </c>
      <c r="K117" s="95">
        <v>28</v>
      </c>
      <c r="L117" s="98">
        <f>K117/$K$119</f>
        <v>0.304347826086957</v>
      </c>
    </row>
    <row r="118" spans="6:12">
      <c r="F118" s="96">
        <v>0.5</v>
      </c>
      <c r="G118" s="95">
        <v>1</v>
      </c>
      <c r="H118" s="95">
        <v>46</v>
      </c>
      <c r="I118" s="98">
        <f>H118/$H$119</f>
        <v>0.5</v>
      </c>
      <c r="J118" s="95">
        <v>1</v>
      </c>
      <c r="K118" s="95">
        <v>46</v>
      </c>
      <c r="L118" s="98">
        <f>K118/$K$119</f>
        <v>0.5</v>
      </c>
    </row>
    <row r="119" spans="6:12">
      <c r="F119" s="97" t="s">
        <v>200</v>
      </c>
      <c r="G119" s="95"/>
      <c r="H119" s="95">
        <f t="shared" ref="H119:L119" si="9">SUM(H116:H118)</f>
        <v>92</v>
      </c>
      <c r="I119" s="98">
        <f t="shared" si="9"/>
        <v>1</v>
      </c>
      <c r="J119" s="95" t="s">
        <v>200</v>
      </c>
      <c r="K119" s="95">
        <f t="shared" si="9"/>
        <v>92</v>
      </c>
      <c r="L119" s="98">
        <f t="shared" si="9"/>
        <v>1</v>
      </c>
    </row>
  </sheetData>
  <autoFilter ref="A2:T112">
    <extLst/>
  </autoFilter>
  <mergeCells count="61">
    <mergeCell ref="A1:T1"/>
    <mergeCell ref="E2:H2"/>
    <mergeCell ref="I2:L2"/>
    <mergeCell ref="N2:Q2"/>
    <mergeCell ref="N3:O3"/>
    <mergeCell ref="A112:D112"/>
    <mergeCell ref="G114:I114"/>
    <mergeCell ref="J114:L114"/>
    <mergeCell ref="A2:A4"/>
    <mergeCell ref="A5:A19"/>
    <mergeCell ref="A20:A32"/>
    <mergeCell ref="A33:A59"/>
    <mergeCell ref="A60:A68"/>
    <mergeCell ref="A69:A95"/>
    <mergeCell ref="A96:A106"/>
    <mergeCell ref="A107:A111"/>
    <mergeCell ref="B2:B4"/>
    <mergeCell ref="B5:B8"/>
    <mergeCell ref="B9:B13"/>
    <mergeCell ref="B14:B19"/>
    <mergeCell ref="B20:B32"/>
    <mergeCell ref="B33:B59"/>
    <mergeCell ref="B60:B68"/>
    <mergeCell ref="B70:B95"/>
    <mergeCell ref="B96:B106"/>
    <mergeCell ref="B107:B111"/>
    <mergeCell ref="C2:C4"/>
    <mergeCell ref="C5:C8"/>
    <mergeCell ref="C9:C10"/>
    <mergeCell ref="C11:C12"/>
    <mergeCell ref="C14:C19"/>
    <mergeCell ref="C21:C25"/>
    <mergeCell ref="C26:C29"/>
    <mergeCell ref="C30:C31"/>
    <mergeCell ref="C34:C35"/>
    <mergeCell ref="C36:C37"/>
    <mergeCell ref="C38:C39"/>
    <mergeCell ref="C40:C42"/>
    <mergeCell ref="C43:C45"/>
    <mergeCell ref="C47:C49"/>
    <mergeCell ref="C50:C51"/>
    <mergeCell ref="C52:C56"/>
    <mergeCell ref="C57:C59"/>
    <mergeCell ref="C65:C68"/>
    <mergeCell ref="C70:C73"/>
    <mergeCell ref="C74:C77"/>
    <mergeCell ref="C78:C86"/>
    <mergeCell ref="C87:C90"/>
    <mergeCell ref="C91:C92"/>
    <mergeCell ref="C93:C95"/>
    <mergeCell ref="C97:C106"/>
    <mergeCell ref="C107:C108"/>
    <mergeCell ref="C110:C111"/>
    <mergeCell ref="D2:D4"/>
    <mergeCell ref="E3:E4"/>
    <mergeCell ref="F114:F115"/>
    <mergeCell ref="I3:I4"/>
    <mergeCell ref="M2:M3"/>
    <mergeCell ref="R2:R3"/>
    <mergeCell ref="S2:S3"/>
    <mergeCell ref="T2:T4"/>
  </mergeCells>
  <pageMargins left="0.75" right="0.75" top="1" bottom="1" header="0.5" footer="0.5"/>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41"/>
  <sheetViews>
    <sheetView zoomScale="90" zoomScaleNormal="90" workbookViewId="0">
      <pane ySplit="6" topLeftCell="A7" activePane="bottomLeft" state="frozen"/>
      <selection/>
      <selection pane="bottomLeft" activeCell="H14" sqref="H14"/>
    </sheetView>
  </sheetViews>
  <sheetFormatPr defaultColWidth="15.1916666666667" defaultRowHeight="33" customHeight="1"/>
  <cols>
    <col min="1" max="6" width="15.1916666666667" style="14" customWidth="1"/>
    <col min="7" max="8" width="15.1916666666667" style="15" customWidth="1"/>
    <col min="9" max="9" width="15.1916666666667" style="14" customWidth="1"/>
    <col min="10" max="10" width="15.1916666666667" style="13" customWidth="1"/>
    <col min="11" max="16384" width="15.1916666666667" style="14" customWidth="1"/>
  </cols>
  <sheetData>
    <row r="1" s="10" customFormat="1" customHeight="1" spans="1:13">
      <c r="A1" s="16" t="s">
        <v>206</v>
      </c>
      <c r="B1" s="16"/>
      <c r="C1" s="16"/>
      <c r="D1" s="16"/>
      <c r="E1" s="16"/>
      <c r="F1" s="16"/>
      <c r="G1" s="16"/>
      <c r="H1" s="16"/>
      <c r="I1" s="16"/>
      <c r="J1" s="16"/>
      <c r="K1" s="16"/>
      <c r="L1" s="16"/>
      <c r="M1" s="16"/>
    </row>
    <row r="2" s="11" customFormat="1" customHeight="1" spans="1:13">
      <c r="A2" s="17" t="s">
        <v>207</v>
      </c>
      <c r="B2" s="18" t="s">
        <v>208</v>
      </c>
      <c r="C2" s="18" t="s">
        <v>209</v>
      </c>
      <c r="D2" s="18" t="s">
        <v>210</v>
      </c>
      <c r="E2" s="18" t="s">
        <v>211</v>
      </c>
      <c r="F2" s="18" t="s">
        <v>212</v>
      </c>
      <c r="G2" s="18" t="s">
        <v>213</v>
      </c>
      <c r="H2" s="18" t="s">
        <v>214</v>
      </c>
      <c r="I2" s="30" t="s">
        <v>215</v>
      </c>
      <c r="J2" s="30" t="s">
        <v>216</v>
      </c>
      <c r="K2" s="30" t="s">
        <v>217</v>
      </c>
      <c r="L2" s="21" t="s">
        <v>200</v>
      </c>
      <c r="M2" s="21" t="s">
        <v>218</v>
      </c>
    </row>
    <row r="3" s="11" customFormat="1" customHeight="1" spans="1:13">
      <c r="A3" s="17" t="s">
        <v>219</v>
      </c>
      <c r="B3" s="19" t="s">
        <v>220</v>
      </c>
      <c r="C3" s="19" t="s">
        <v>221</v>
      </c>
      <c r="D3" s="19" t="s">
        <v>222</v>
      </c>
      <c r="E3" s="19" t="s">
        <v>223</v>
      </c>
      <c r="F3" s="19" t="s">
        <v>224</v>
      </c>
      <c r="G3" s="19" t="s">
        <v>225</v>
      </c>
      <c r="H3" s="19" t="s">
        <v>226</v>
      </c>
      <c r="I3" s="19" t="s">
        <v>227</v>
      </c>
      <c r="J3" s="19" t="s">
        <v>228</v>
      </c>
      <c r="K3" s="19" t="s">
        <v>229</v>
      </c>
      <c r="L3" s="21"/>
      <c r="M3" s="21"/>
    </row>
    <row r="4" s="12" customFormat="1" customHeight="1" spans="1:13">
      <c r="A4" s="20" t="s">
        <v>230</v>
      </c>
      <c r="B4" s="21" t="s">
        <v>231</v>
      </c>
      <c r="C4" s="20" t="s">
        <v>232</v>
      </c>
      <c r="D4" s="20" t="s">
        <v>233</v>
      </c>
      <c r="E4" s="20" t="s">
        <v>234</v>
      </c>
      <c r="F4" s="20" t="s">
        <v>235</v>
      </c>
      <c r="G4" s="20" t="s">
        <v>236</v>
      </c>
      <c r="H4" s="20" t="s">
        <v>237</v>
      </c>
      <c r="I4" s="20" t="s">
        <v>238</v>
      </c>
      <c r="J4" s="20" t="s">
        <v>239</v>
      </c>
      <c r="K4" s="20"/>
      <c r="L4" s="21"/>
      <c r="M4" s="21"/>
    </row>
    <row r="5" s="12" customFormat="1" customHeight="1" spans="1:13">
      <c r="A5" s="20" t="s">
        <v>240</v>
      </c>
      <c r="B5" s="21" t="s">
        <v>231</v>
      </c>
      <c r="C5" s="20" t="s">
        <v>241</v>
      </c>
      <c r="D5" s="20" t="s">
        <v>242</v>
      </c>
      <c r="E5" s="20" t="s">
        <v>243</v>
      </c>
      <c r="F5" s="20" t="s">
        <v>244</v>
      </c>
      <c r="G5" s="20" t="s">
        <v>245</v>
      </c>
      <c r="H5" s="20" t="s">
        <v>246</v>
      </c>
      <c r="I5" s="20" t="s">
        <v>247</v>
      </c>
      <c r="J5" s="20" t="s">
        <v>248</v>
      </c>
      <c r="K5" s="20"/>
      <c r="L5" s="21"/>
      <c r="M5" s="21"/>
    </row>
    <row r="6" s="12" customFormat="1" customHeight="1" spans="1:13">
      <c r="A6" s="21" t="s">
        <v>249</v>
      </c>
      <c r="B6" s="21"/>
      <c r="C6" s="22">
        <v>5</v>
      </c>
      <c r="D6" s="22"/>
      <c r="E6" s="22"/>
      <c r="F6" s="22">
        <v>3</v>
      </c>
      <c r="G6" s="22">
        <v>1</v>
      </c>
      <c r="H6" s="22">
        <v>4</v>
      </c>
      <c r="I6" s="31">
        <v>1</v>
      </c>
      <c r="J6" s="21"/>
      <c r="K6" s="21"/>
      <c r="L6" s="21">
        <f>SUM(B6:K6)</f>
        <v>14</v>
      </c>
      <c r="M6" s="21" t="s">
        <v>250</v>
      </c>
    </row>
    <row r="7" s="10" customFormat="1" customHeight="1" spans="1:9">
      <c r="A7" s="12"/>
      <c r="B7" s="12"/>
      <c r="C7" s="23"/>
      <c r="D7" s="23"/>
      <c r="E7" s="23"/>
      <c r="F7" s="23"/>
      <c r="G7" s="23"/>
      <c r="H7" s="23"/>
      <c r="I7" s="12"/>
    </row>
    <row r="8" s="10" customFormat="1" customHeight="1" spans="1:11">
      <c r="A8" s="24" t="s">
        <v>251</v>
      </c>
      <c r="B8" s="25"/>
      <c r="C8" s="25"/>
      <c r="D8" s="25"/>
      <c r="E8" s="25"/>
      <c r="F8" s="25"/>
      <c r="G8" s="25"/>
      <c r="H8" s="25"/>
      <c r="I8" s="25"/>
      <c r="J8" s="25"/>
      <c r="K8" s="25"/>
    </row>
    <row r="9" s="12" customFormat="1" ht="29" customHeight="1" spans="1:256">
      <c r="A9" s="21" t="s">
        <v>1</v>
      </c>
      <c r="B9" s="21" t="s">
        <v>9</v>
      </c>
      <c r="C9" s="21" t="s">
        <v>252</v>
      </c>
      <c r="D9" s="21" t="s">
        <v>253</v>
      </c>
      <c r="E9" s="21" t="s">
        <v>254</v>
      </c>
      <c r="F9" s="21" t="s">
        <v>255</v>
      </c>
      <c r="G9" s="21" t="s">
        <v>256</v>
      </c>
      <c r="H9" s="21" t="s">
        <v>257</v>
      </c>
      <c r="I9" s="21" t="s">
        <v>258</v>
      </c>
      <c r="J9" s="21" t="s">
        <v>259</v>
      </c>
      <c r="K9" s="21" t="s">
        <v>260</v>
      </c>
      <c r="L9" s="21" t="s">
        <v>218</v>
      </c>
      <c r="N9" s="13"/>
      <c r="P9" s="13"/>
      <c r="IV9" s="13"/>
    </row>
    <row r="10" s="13" customFormat="1" ht="29" customHeight="1" spans="1:12">
      <c r="A10" s="26">
        <v>1</v>
      </c>
      <c r="B10" s="26">
        <f>工作任务事项!R112</f>
        <v>20270</v>
      </c>
      <c r="C10" s="26">
        <f>工作任务事项!S112</f>
        <v>44754</v>
      </c>
      <c r="D10" s="27">
        <f>B10/(L6-2)</f>
        <v>1689.16666666667</v>
      </c>
      <c r="E10" s="28">
        <f>C10/(L6-2)</f>
        <v>3729.5</v>
      </c>
      <c r="F10" s="26" t="s">
        <v>36</v>
      </c>
      <c r="G10" s="26"/>
      <c r="H10" s="28"/>
      <c r="I10" s="28"/>
      <c r="J10" s="27"/>
      <c r="K10" s="26"/>
      <c r="L10" s="26" t="s">
        <v>32</v>
      </c>
    </row>
    <row r="11" s="13" customFormat="1" ht="29" customHeight="1" spans="1:12">
      <c r="A11" s="26">
        <v>2</v>
      </c>
      <c r="B11" s="26"/>
      <c r="C11" s="26"/>
      <c r="D11" s="27"/>
      <c r="E11" s="28"/>
      <c r="F11" s="26" t="s">
        <v>61</v>
      </c>
      <c r="G11" s="26">
        <v>2024</v>
      </c>
      <c r="H11" s="27">
        <v>4516</v>
      </c>
      <c r="I11" s="27">
        <f>G11/$D$10</f>
        <v>1.19822397631968</v>
      </c>
      <c r="J11" s="27">
        <f>H11/$E$10</f>
        <v>1.21088617777182</v>
      </c>
      <c r="K11" s="26">
        <f>ROUND(G11/12/21.75,0)</f>
        <v>8</v>
      </c>
      <c r="L11" s="26" t="s">
        <v>261</v>
      </c>
    </row>
    <row r="12" s="13" customFormat="1" ht="29" customHeight="1" spans="1:12">
      <c r="A12" s="26">
        <v>3</v>
      </c>
      <c r="B12" s="26"/>
      <c r="C12" s="26"/>
      <c r="D12" s="27"/>
      <c r="E12" s="28"/>
      <c r="F12" s="26" t="s">
        <v>97</v>
      </c>
      <c r="G12" s="26">
        <v>2046</v>
      </c>
      <c r="H12" s="27">
        <v>4368</v>
      </c>
      <c r="I12" s="27">
        <f>G12/$D$10</f>
        <v>1.21124814997533</v>
      </c>
      <c r="J12" s="27">
        <f>H12/$E$10</f>
        <v>1.17120257407159</v>
      </c>
      <c r="K12" s="26">
        <f>ROUND(G12/12/21.75,0)</f>
        <v>8</v>
      </c>
      <c r="L12" s="26" t="s">
        <v>262</v>
      </c>
    </row>
    <row r="13" s="13" customFormat="1" ht="29" customHeight="1" spans="1:12">
      <c r="A13" s="26">
        <v>4</v>
      </c>
      <c r="B13" s="26"/>
      <c r="C13" s="26"/>
      <c r="D13" s="27"/>
      <c r="E13" s="28"/>
      <c r="F13" s="26" t="s">
        <v>95</v>
      </c>
      <c r="G13" s="26">
        <v>2040</v>
      </c>
      <c r="H13" s="27">
        <v>4488</v>
      </c>
      <c r="I13" s="27">
        <f>G13/$D$10</f>
        <v>1.2076961026147</v>
      </c>
      <c r="J13" s="27">
        <f>H13/$E$10</f>
        <v>1.20337846896367</v>
      </c>
      <c r="K13" s="26">
        <f>ROUND(G13/12/21.75,0)</f>
        <v>8</v>
      </c>
      <c r="L13" s="26" t="s">
        <v>263</v>
      </c>
    </row>
    <row r="14" s="13" customFormat="1" ht="29" customHeight="1" spans="1:12">
      <c r="A14" s="26">
        <v>5</v>
      </c>
      <c r="B14" s="26"/>
      <c r="C14" s="26"/>
      <c r="D14" s="27"/>
      <c r="E14" s="28"/>
      <c r="F14" s="26" t="s">
        <v>73</v>
      </c>
      <c r="G14" s="26">
        <v>2016</v>
      </c>
      <c r="H14" s="27">
        <v>4320</v>
      </c>
      <c r="I14" s="27">
        <f>G14/$D$10</f>
        <v>1.19348791317218</v>
      </c>
      <c r="J14" s="27">
        <f>H14/$E$10</f>
        <v>1.15833221611476</v>
      </c>
      <c r="K14" s="26">
        <f>ROUND(G14/12/21.75,0)</f>
        <v>8</v>
      </c>
      <c r="L14" s="26" t="s">
        <v>264</v>
      </c>
    </row>
    <row r="15" s="13" customFormat="1" ht="29" customHeight="1" spans="1:12">
      <c r="A15" s="26">
        <v>6</v>
      </c>
      <c r="B15" s="26"/>
      <c r="C15" s="26"/>
      <c r="D15" s="27"/>
      <c r="E15" s="28"/>
      <c r="F15" s="26" t="s">
        <v>88</v>
      </c>
      <c r="G15" s="26">
        <v>2128</v>
      </c>
      <c r="H15" s="27">
        <v>4356</v>
      </c>
      <c r="I15" s="27">
        <f t="shared" ref="I15:I22" si="0">G15/$D$10</f>
        <v>1.2597927972373</v>
      </c>
      <c r="J15" s="27">
        <f t="shared" ref="J15:J22" si="1">H15/$E$10</f>
        <v>1.16798498458238</v>
      </c>
      <c r="K15" s="26">
        <f t="shared" ref="K15:K22" si="2">ROUND(G15/12/21.75,0)</f>
        <v>8</v>
      </c>
      <c r="L15" s="26" t="s">
        <v>265</v>
      </c>
    </row>
    <row r="16" s="13" customFormat="1" ht="29" customHeight="1" spans="1:12">
      <c r="A16" s="26">
        <v>7</v>
      </c>
      <c r="B16" s="26"/>
      <c r="C16" s="26"/>
      <c r="D16" s="27"/>
      <c r="E16" s="28"/>
      <c r="F16" s="26" t="s">
        <v>71</v>
      </c>
      <c r="G16" s="26">
        <v>1640</v>
      </c>
      <c r="H16" s="27">
        <v>3680</v>
      </c>
      <c r="I16" s="27">
        <f t="shared" si="0"/>
        <v>0.97089294523927</v>
      </c>
      <c r="J16" s="27">
        <f t="shared" si="1"/>
        <v>0.986727443357018</v>
      </c>
      <c r="K16" s="26">
        <f t="shared" si="2"/>
        <v>6</v>
      </c>
      <c r="L16" s="26" t="s">
        <v>266</v>
      </c>
    </row>
    <row r="17" s="13" customFormat="1" ht="29" customHeight="1" spans="1:12">
      <c r="A17" s="26">
        <v>8</v>
      </c>
      <c r="B17" s="26"/>
      <c r="C17" s="26"/>
      <c r="D17" s="27"/>
      <c r="E17" s="28"/>
      <c r="F17" s="26" t="s">
        <v>65</v>
      </c>
      <c r="G17" s="26">
        <v>1632</v>
      </c>
      <c r="H17" s="27">
        <v>3624</v>
      </c>
      <c r="I17" s="27">
        <f t="shared" si="0"/>
        <v>0.966156882091761</v>
      </c>
      <c r="J17" s="27">
        <f t="shared" si="1"/>
        <v>0.971712025740716</v>
      </c>
      <c r="K17" s="26">
        <f t="shared" si="2"/>
        <v>6</v>
      </c>
      <c r="L17" s="26" t="s">
        <v>267</v>
      </c>
    </row>
    <row r="18" s="13" customFormat="1" ht="29" customHeight="1" spans="1:12">
      <c r="A18" s="26">
        <v>9</v>
      </c>
      <c r="B18" s="26"/>
      <c r="C18" s="26"/>
      <c r="D18" s="27"/>
      <c r="E18" s="28"/>
      <c r="F18" s="26" t="s">
        <v>171</v>
      </c>
      <c r="G18" s="26">
        <v>1632</v>
      </c>
      <c r="H18" s="27">
        <v>3648</v>
      </c>
      <c r="I18" s="27">
        <f t="shared" si="0"/>
        <v>0.966156882091761</v>
      </c>
      <c r="J18" s="27">
        <f t="shared" si="1"/>
        <v>0.978147204719131</v>
      </c>
      <c r="K18" s="26">
        <f t="shared" si="2"/>
        <v>6</v>
      </c>
      <c r="L18" s="26" t="s">
        <v>268</v>
      </c>
    </row>
    <row r="19" s="13" customFormat="1" ht="29" customHeight="1" spans="1:12">
      <c r="A19" s="26">
        <v>10</v>
      </c>
      <c r="B19" s="26"/>
      <c r="C19" s="26"/>
      <c r="D19" s="27"/>
      <c r="E19" s="28"/>
      <c r="F19" s="26" t="s">
        <v>67</v>
      </c>
      <c r="G19" s="26">
        <v>1536</v>
      </c>
      <c r="H19" s="27">
        <v>3408</v>
      </c>
      <c r="I19" s="27">
        <f t="shared" si="0"/>
        <v>0.909324124321658</v>
      </c>
      <c r="J19" s="27">
        <f t="shared" si="1"/>
        <v>0.913795414934978</v>
      </c>
      <c r="K19" s="26">
        <f t="shared" si="2"/>
        <v>6</v>
      </c>
      <c r="L19" s="26" t="s">
        <v>269</v>
      </c>
    </row>
    <row r="20" s="13" customFormat="1" ht="29" customHeight="1" spans="1:12">
      <c r="A20" s="26">
        <v>11</v>
      </c>
      <c r="B20" s="26"/>
      <c r="C20" s="26"/>
      <c r="D20" s="27"/>
      <c r="E20" s="28"/>
      <c r="F20" s="26" t="s">
        <v>145</v>
      </c>
      <c r="G20" s="26">
        <v>1392</v>
      </c>
      <c r="H20" s="27">
        <v>2976</v>
      </c>
      <c r="I20" s="27">
        <f t="shared" si="0"/>
        <v>0.824074987666502</v>
      </c>
      <c r="J20" s="27">
        <f t="shared" si="1"/>
        <v>0.797962193323502</v>
      </c>
      <c r="K20" s="26">
        <f t="shared" si="2"/>
        <v>5</v>
      </c>
      <c r="L20" s="26" t="s">
        <v>270</v>
      </c>
    </row>
    <row r="21" s="13" customFormat="1" ht="29" customHeight="1" spans="1:12">
      <c r="A21" s="26">
        <v>12</v>
      </c>
      <c r="B21" s="26"/>
      <c r="C21" s="26"/>
      <c r="D21" s="27"/>
      <c r="E21" s="28"/>
      <c r="F21" s="26" t="s">
        <v>84</v>
      </c>
      <c r="G21" s="26">
        <v>1176</v>
      </c>
      <c r="H21" s="27">
        <v>2658</v>
      </c>
      <c r="I21" s="27">
        <f t="shared" si="0"/>
        <v>0.696201282683769</v>
      </c>
      <c r="J21" s="27">
        <f t="shared" si="1"/>
        <v>0.712696071859499</v>
      </c>
      <c r="K21" s="26">
        <f t="shared" si="2"/>
        <v>5</v>
      </c>
      <c r="L21" s="26" t="s">
        <v>271</v>
      </c>
    </row>
    <row r="22" s="13" customFormat="1" ht="29" customHeight="1" spans="1:12">
      <c r="A22" s="26">
        <v>13</v>
      </c>
      <c r="B22" s="26"/>
      <c r="C22" s="26"/>
      <c r="D22" s="27"/>
      <c r="E22" s="28"/>
      <c r="F22" s="26" t="s">
        <v>69</v>
      </c>
      <c r="G22" s="26">
        <v>1008</v>
      </c>
      <c r="H22" s="27">
        <v>2712</v>
      </c>
      <c r="I22" s="27">
        <f t="shared" si="0"/>
        <v>0.596743956586088</v>
      </c>
      <c r="J22" s="27">
        <f t="shared" si="1"/>
        <v>0.727175224560933</v>
      </c>
      <c r="K22" s="26">
        <f t="shared" si="2"/>
        <v>4</v>
      </c>
      <c r="L22" s="26" t="s">
        <v>272</v>
      </c>
    </row>
    <row r="23" s="13" customFormat="1" ht="29" customHeight="1" spans="1:12">
      <c r="A23" s="26" t="s">
        <v>200</v>
      </c>
      <c r="B23" s="26"/>
      <c r="C23" s="26"/>
      <c r="D23" s="27"/>
      <c r="E23" s="28"/>
      <c r="F23" s="26"/>
      <c r="G23" s="26">
        <f>SUM(G11:G22)</f>
        <v>20270</v>
      </c>
      <c r="H23" s="26">
        <f>SUM(H11:H22)</f>
        <v>44754</v>
      </c>
      <c r="I23" s="27"/>
      <c r="J23" s="27"/>
      <c r="K23" s="26"/>
      <c r="L23" s="26"/>
    </row>
    <row r="24" s="14" customFormat="1" customHeight="1" spans="7:10">
      <c r="G24" s="29">
        <f>G23/12/12/21.75</f>
        <v>6.47190293742018</v>
      </c>
      <c r="H24" s="15"/>
      <c r="J24" s="13"/>
    </row>
    <row r="25" customFormat="1" ht="24" customHeight="1"/>
    <row r="26" customFormat="1" ht="24" customHeight="1"/>
    <row r="27" customFormat="1" ht="24" customHeight="1"/>
    <row r="28" customFormat="1" ht="24" customHeight="1"/>
    <row r="29" customFormat="1" ht="24" customHeight="1"/>
    <row r="30" customFormat="1" ht="24" customHeight="1"/>
    <row r="31" customFormat="1" ht="24" customHeight="1"/>
    <row r="32" customFormat="1" ht="24" customHeight="1"/>
    <row r="33" customFormat="1" ht="24" customHeight="1"/>
    <row r="34" customFormat="1" ht="24" customHeight="1"/>
    <row r="35" customFormat="1" ht="24" customHeight="1"/>
    <row r="36" customFormat="1" ht="24" customHeight="1"/>
    <row r="37" customFormat="1" ht="24" customHeight="1"/>
    <row r="38" customFormat="1" ht="24" customHeight="1"/>
    <row r="39" customFormat="1" customHeight="1"/>
    <row r="40" customFormat="1" ht="24" customHeight="1"/>
    <row r="41" customFormat="1" ht="24" customHeight="1"/>
  </sheetData>
  <mergeCells count="10">
    <mergeCell ref="A1:M1"/>
    <mergeCell ref="J4:K4"/>
    <mergeCell ref="J5:K5"/>
    <mergeCell ref="A8:K8"/>
    <mergeCell ref="B10:B22"/>
    <mergeCell ref="C10:C22"/>
    <mergeCell ref="D10:D22"/>
    <mergeCell ref="E10:E22"/>
    <mergeCell ref="L2:L5"/>
    <mergeCell ref="M2:M5"/>
  </mergeCells>
  <pageMargins left="0.75" right="0.75" top="1" bottom="1" header="0.51" footer="0.51"/>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selection activeCell="C18" sqref="C18"/>
    </sheetView>
  </sheetViews>
  <sheetFormatPr defaultColWidth="9.45" defaultRowHeight="14.25" outlineLevelCol="7"/>
  <cols>
    <col min="1" max="1" width="9.45" style="1"/>
    <col min="2" max="2" width="17.6333333333333" style="1" customWidth="1"/>
    <col min="3" max="3" width="16.275" style="1" customWidth="1"/>
    <col min="4" max="4" width="18.45" style="1" customWidth="1"/>
    <col min="5" max="5" width="19" style="1" customWidth="1"/>
    <col min="6" max="6" width="16.0916666666667" style="2" customWidth="1"/>
    <col min="7" max="7" width="13.0916666666667" style="1" customWidth="1"/>
    <col min="8" max="8" width="12.9083333333333" style="1" customWidth="1"/>
    <col min="9" max="16384" width="9.45" style="1"/>
  </cols>
  <sheetData>
    <row r="1" ht="29.5" customHeight="1" spans="1:8">
      <c r="A1" s="3" t="s">
        <v>273</v>
      </c>
      <c r="B1" s="3"/>
      <c r="C1" s="3"/>
      <c r="D1" s="3"/>
      <c r="E1" s="3"/>
      <c r="F1" s="3"/>
      <c r="G1" s="3"/>
      <c r="H1" s="3"/>
    </row>
    <row r="2" ht="30.5" customHeight="1" spans="1:8">
      <c r="A2" s="4" t="s">
        <v>1</v>
      </c>
      <c r="B2" s="4" t="s">
        <v>274</v>
      </c>
      <c r="C2" s="4" t="s">
        <v>275</v>
      </c>
      <c r="D2" s="4" t="s">
        <v>276</v>
      </c>
      <c r="E2" s="4" t="s">
        <v>277</v>
      </c>
      <c r="F2" s="5" t="s">
        <v>278</v>
      </c>
      <c r="G2" s="4" t="s">
        <v>257</v>
      </c>
      <c r="H2" s="5" t="s">
        <v>279</v>
      </c>
    </row>
    <row r="3" ht="25" customHeight="1" spans="1:8">
      <c r="A3" s="6">
        <v>1</v>
      </c>
      <c r="B3" s="6" t="s">
        <v>57</v>
      </c>
      <c r="C3" s="6">
        <v>13</v>
      </c>
      <c r="D3" s="7">
        <f>C3/C9</f>
        <v>0.141304347826087</v>
      </c>
      <c r="E3" s="6">
        <v>2592</v>
      </c>
      <c r="F3" s="7">
        <f>E3/E9</f>
        <v>0.127873704982733</v>
      </c>
      <c r="G3" s="6">
        <v>5828</v>
      </c>
      <c r="H3" s="7">
        <f>G3/G9</f>
        <v>0.130222996827099</v>
      </c>
    </row>
    <row r="4" ht="25" customHeight="1" spans="1:8">
      <c r="A4" s="6">
        <v>2</v>
      </c>
      <c r="B4" s="6" t="s">
        <v>280</v>
      </c>
      <c r="C4" s="6">
        <v>27</v>
      </c>
      <c r="D4" s="7">
        <f>C4/C9</f>
        <v>0.293478260869565</v>
      </c>
      <c r="E4" s="6">
        <v>4208</v>
      </c>
      <c r="F4" s="7">
        <f>E4/E9</f>
        <v>0.207597434632462</v>
      </c>
      <c r="G4" s="6">
        <v>8764</v>
      </c>
      <c r="H4" s="7">
        <f>G4/G9</f>
        <v>0.195826071412611</v>
      </c>
    </row>
    <row r="5" ht="25" customHeight="1" spans="1:8">
      <c r="A5" s="6">
        <v>3</v>
      </c>
      <c r="B5" s="6" t="s">
        <v>125</v>
      </c>
      <c r="C5" s="6">
        <v>9</v>
      </c>
      <c r="D5" s="7">
        <f>C5/C9</f>
        <v>0.0978260869565217</v>
      </c>
      <c r="E5" s="6">
        <v>2376</v>
      </c>
      <c r="F5" s="7">
        <f>E5/E9</f>
        <v>0.117217562900839</v>
      </c>
      <c r="G5" s="6">
        <v>5778</v>
      </c>
      <c r="H5" s="7">
        <f>G5/G9</f>
        <v>0.129105778254458</v>
      </c>
    </row>
    <row r="6" ht="25" customHeight="1" spans="1:8">
      <c r="A6" s="6">
        <v>4</v>
      </c>
      <c r="B6" s="6" t="s">
        <v>281</v>
      </c>
      <c r="C6" s="6">
        <v>27</v>
      </c>
      <c r="D6" s="7">
        <f>C6/C9</f>
        <v>0.293478260869565</v>
      </c>
      <c r="E6" s="6">
        <v>4446</v>
      </c>
      <c r="F6" s="7">
        <f>E6/E9</f>
        <v>0.219338924518994</v>
      </c>
      <c r="G6" s="6">
        <v>8712</v>
      </c>
      <c r="H6" s="7">
        <f>G6/G9</f>
        <v>0.194664164097064</v>
      </c>
    </row>
    <row r="7" ht="25" customHeight="1" spans="1:8">
      <c r="A7" s="6">
        <v>5</v>
      </c>
      <c r="B7" s="6" t="s">
        <v>177</v>
      </c>
      <c r="C7" s="6">
        <v>11</v>
      </c>
      <c r="D7" s="7">
        <f>C7/C9</f>
        <v>0.119565217391304</v>
      </c>
      <c r="E7" s="6">
        <v>4536</v>
      </c>
      <c r="F7" s="7">
        <f>E7/E9</f>
        <v>0.223778983719783</v>
      </c>
      <c r="G7" s="6">
        <v>7224</v>
      </c>
      <c r="H7" s="7">
        <f>G7/G9</f>
        <v>0.161415739375251</v>
      </c>
    </row>
    <row r="8" ht="25" customHeight="1" spans="1:8">
      <c r="A8" s="6">
        <v>6</v>
      </c>
      <c r="B8" s="6" t="s">
        <v>191</v>
      </c>
      <c r="C8" s="6">
        <v>5</v>
      </c>
      <c r="D8" s="7">
        <f>C8/C9</f>
        <v>0.0543478260869565</v>
      </c>
      <c r="E8" s="6">
        <v>2112</v>
      </c>
      <c r="F8" s="7">
        <f>E8/E9</f>
        <v>0.10419338924519</v>
      </c>
      <c r="G8" s="6">
        <v>8448</v>
      </c>
      <c r="H8" s="7">
        <f>G8/G9</f>
        <v>0.188765250033517</v>
      </c>
    </row>
    <row r="9" ht="25" customHeight="1" spans="1:8">
      <c r="A9" s="6" t="s">
        <v>282</v>
      </c>
      <c r="B9" s="6"/>
      <c r="C9" s="8">
        <f t="shared" ref="C9:H9" si="0">SUM(C3:C8)</f>
        <v>92</v>
      </c>
      <c r="D9" s="7">
        <f t="shared" si="0"/>
        <v>1</v>
      </c>
      <c r="E9" s="8">
        <f t="shared" si="0"/>
        <v>20270</v>
      </c>
      <c r="F9" s="9">
        <f t="shared" si="0"/>
        <v>1</v>
      </c>
      <c r="G9" s="8">
        <f t="shared" si="0"/>
        <v>44754</v>
      </c>
      <c r="H9" s="9">
        <f t="shared" si="0"/>
        <v>1</v>
      </c>
    </row>
    <row r="11" spans="5:5">
      <c r="E11" s="1">
        <f>E9/12/12/21.75</f>
        <v>6.47190293742018</v>
      </c>
    </row>
  </sheetData>
  <mergeCells count="2">
    <mergeCell ref="A1:H1"/>
    <mergeCell ref="A9:B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工作任务事项</vt:lpstr>
      <vt:lpstr>现有人员</vt:lpstr>
      <vt:lpstr>工作任务分析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谭文</dc:creator>
  <cp:lastModifiedBy>office在线编辑</cp:lastModifiedBy>
  <dcterms:created xsi:type="dcterms:W3CDTF">2020-03-01T02:16:00Z</dcterms:created>
  <dcterms:modified xsi:type="dcterms:W3CDTF">2022-06-01T03:04:07Z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59AC644D21324DF8AD63C4E59DA87FCD</vt:lpwstr>
  </property>
  <property fmtid="{D5CDD505-2E9C-101B-9397-08002B2CF9AE}" pid="4" name="KSOReadingLayout">
    <vt:bool>true</vt:bool>
  </property>
  <property fmtid="{D5CDD505-2E9C-101B-9397-08002B2CF9AE}" pid="5" name="commondata">
    <vt:lpwstr>eyJoZGlkIjoiMGFmNDVhYzg1Mzc5NWQwMGU3NWQ2OWE5NmYxOWUzODgifQ==</vt:lpwstr>
  </property>
</Properties>
</file>